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ДОО 2023\Районы\"/>
    </mc:Choice>
  </mc:AlternateContent>
  <bookViews>
    <workbookView xWindow="0" yWindow="0" windowWidth="23040" windowHeight="9192" firstSheet="1" activeTab="4"/>
  </bookViews>
  <sheets>
    <sheet name="Руководитель ДОО" sheetId="4" r:id="rId1"/>
    <sheet name="Старший воспитатель" sheetId="5" r:id="rId2"/>
    <sheet name="Воспитатель" sheetId="1" r:id="rId3"/>
    <sheet name="Музыкальный руководитель" sheetId="3" r:id="rId4"/>
    <sheet name="Инструктор по физ-ре" sheetId="2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" i="5" l="1"/>
  <c r="P4" i="5"/>
  <c r="S4" i="5"/>
  <c r="V4" i="5"/>
  <c r="X4" i="5"/>
  <c r="AA4" i="5"/>
  <c r="AB4" i="5"/>
  <c r="AE4" i="5"/>
  <c r="AG4" i="5"/>
  <c r="AJ4" i="5"/>
  <c r="AM4" i="5"/>
  <c r="AO4" i="5"/>
  <c r="AP4" i="5"/>
  <c r="AS4" i="5"/>
  <c r="AS10" i="5" s="1"/>
  <c r="AU4" i="5"/>
  <c r="AU10" i="5" s="1"/>
  <c r="AX4" i="5"/>
  <c r="BA4" i="5"/>
  <c r="BC4" i="5"/>
  <c r="BD4" i="5"/>
  <c r="M5" i="5"/>
  <c r="P5" i="5"/>
  <c r="S5" i="5"/>
  <c r="V5" i="5"/>
  <c r="V10" i="5" s="1"/>
  <c r="X5" i="5"/>
  <c r="AA5" i="5"/>
  <c r="AB5" i="5"/>
  <c r="AE5" i="5"/>
  <c r="AG5" i="5"/>
  <c r="AJ5" i="5"/>
  <c r="AM5" i="5"/>
  <c r="AO5" i="5"/>
  <c r="AO10" i="5" s="1"/>
  <c r="AP5" i="5"/>
  <c r="AS5" i="5"/>
  <c r="AU5" i="5"/>
  <c r="AX5" i="5"/>
  <c r="AX10" i="5" s="1"/>
  <c r="BA5" i="5"/>
  <c r="BC5" i="5"/>
  <c r="BD5" i="5"/>
  <c r="M6" i="5"/>
  <c r="M10" i="5" s="1"/>
  <c r="P6" i="5"/>
  <c r="S6" i="5"/>
  <c r="V6" i="5"/>
  <c r="X6" i="5"/>
  <c r="AA6" i="5"/>
  <c r="AB6" i="5"/>
  <c r="AE6" i="5"/>
  <c r="AG6" i="5"/>
  <c r="AG10" i="5" s="1"/>
  <c r="AJ6" i="5"/>
  <c r="AM6" i="5"/>
  <c r="AO6" i="5"/>
  <c r="AP6" i="5"/>
  <c r="AP10" i="5" s="1"/>
  <c r="AS6" i="5"/>
  <c r="AU6" i="5"/>
  <c r="AX6" i="5"/>
  <c r="BA6" i="5"/>
  <c r="BA10" i="5" s="1"/>
  <c r="BC6" i="5"/>
  <c r="BD6" i="5"/>
  <c r="M7" i="5"/>
  <c r="P7" i="5"/>
  <c r="S7" i="5"/>
  <c r="V7" i="5"/>
  <c r="X7" i="5"/>
  <c r="AA7" i="5"/>
  <c r="AA10" i="5" s="1"/>
  <c r="AB7" i="5"/>
  <c r="AE7" i="5"/>
  <c r="AG7" i="5"/>
  <c r="AJ7" i="5"/>
  <c r="AM7" i="5"/>
  <c r="AO7" i="5"/>
  <c r="AP7" i="5"/>
  <c r="AS7" i="5"/>
  <c r="AU7" i="5"/>
  <c r="AX7" i="5"/>
  <c r="BA7" i="5"/>
  <c r="BC7" i="5"/>
  <c r="BC10" i="5" s="1"/>
  <c r="BD7" i="5"/>
  <c r="M8" i="5"/>
  <c r="P8" i="5"/>
  <c r="S8" i="5"/>
  <c r="S10" i="5" s="1"/>
  <c r="V8" i="5"/>
  <c r="X8" i="5"/>
  <c r="AA8" i="5"/>
  <c r="AB8" i="5"/>
  <c r="AE8" i="5"/>
  <c r="AG8" i="5"/>
  <c r="AJ8" i="5"/>
  <c r="AM8" i="5"/>
  <c r="AM10" i="5" s="1"/>
  <c r="AO8" i="5"/>
  <c r="AP8" i="5"/>
  <c r="AS8" i="5"/>
  <c r="AU8" i="5"/>
  <c r="AX8" i="5"/>
  <c r="BA8" i="5"/>
  <c r="BC8" i="5"/>
  <c r="BD8" i="5"/>
  <c r="M9" i="5"/>
  <c r="P9" i="5"/>
  <c r="S9" i="5"/>
  <c r="V9" i="5"/>
  <c r="X9" i="5"/>
  <c r="AA9" i="5"/>
  <c r="AB9" i="5"/>
  <c r="AE9" i="5"/>
  <c r="AE10" i="5" s="1"/>
  <c r="AG9" i="5"/>
  <c r="AJ9" i="5"/>
  <c r="AM9" i="5"/>
  <c r="AO9" i="5"/>
  <c r="AP9" i="5"/>
  <c r="AS9" i="5"/>
  <c r="AU9" i="5"/>
  <c r="AX9" i="5"/>
  <c r="BA9" i="5"/>
  <c r="BC9" i="5"/>
  <c r="BD9" i="5"/>
  <c r="L10" i="5"/>
  <c r="N10" i="5"/>
  <c r="O10" i="5"/>
  <c r="P10" i="5"/>
  <c r="Q10" i="5"/>
  <c r="R10" i="5"/>
  <c r="T10" i="5"/>
  <c r="U10" i="5"/>
  <c r="W10" i="5"/>
  <c r="X10" i="5"/>
  <c r="Y10" i="5"/>
  <c r="Z10" i="5"/>
  <c r="AB10" i="5"/>
  <c r="AC10" i="5"/>
  <c r="AD10" i="5"/>
  <c r="AF10" i="5"/>
  <c r="AH10" i="5"/>
  <c r="AI10" i="5"/>
  <c r="AJ10" i="5"/>
  <c r="AK10" i="5"/>
  <c r="AL10" i="5"/>
  <c r="AN10" i="5"/>
  <c r="AQ10" i="5"/>
  <c r="AR10" i="5"/>
  <c r="AT10" i="5"/>
  <c r="AV10" i="5"/>
  <c r="AW10" i="5"/>
  <c r="AY10" i="5"/>
  <c r="AZ10" i="5"/>
  <c r="BB10" i="5"/>
  <c r="BD10" i="5"/>
  <c r="AK10" i="4" l="1"/>
  <c r="AJ10" i="4"/>
  <c r="AI10" i="4"/>
  <c r="AG10" i="4"/>
  <c r="AF10" i="4"/>
  <c r="AE10" i="4"/>
  <c r="AC10" i="4"/>
  <c r="AB10" i="4"/>
  <c r="AA10" i="4"/>
  <c r="Y10" i="4"/>
  <c r="X10" i="4"/>
  <c r="W10" i="4"/>
  <c r="V10" i="4"/>
  <c r="U10" i="4"/>
  <c r="S10" i="4"/>
  <c r="R10" i="4"/>
  <c r="Q10" i="4"/>
  <c r="P10" i="4"/>
  <c r="O10" i="4"/>
  <c r="N10" i="4"/>
  <c r="L10" i="4"/>
  <c r="AL9" i="4"/>
  <c r="AH9" i="4"/>
  <c r="AD9" i="4"/>
  <c r="Z9" i="4"/>
  <c r="T9" i="4"/>
  <c r="M9" i="4"/>
  <c r="AL8" i="4"/>
  <c r="AH8" i="4"/>
  <c r="AD8" i="4"/>
  <c r="Z8" i="4"/>
  <c r="T8" i="4"/>
  <c r="M8" i="4"/>
  <c r="AL7" i="4"/>
  <c r="AH7" i="4"/>
  <c r="AD7" i="4"/>
  <c r="Z7" i="4"/>
  <c r="T7" i="4"/>
  <c r="M7" i="4"/>
  <c r="AL6" i="4"/>
  <c r="AH6" i="4"/>
  <c r="AD6" i="4"/>
  <c r="Z6" i="4"/>
  <c r="T6" i="4"/>
  <c r="M6" i="4"/>
  <c r="AL5" i="4"/>
  <c r="AH5" i="4"/>
  <c r="AD5" i="4"/>
  <c r="Z5" i="4"/>
  <c r="T5" i="4"/>
  <c r="M5" i="4"/>
  <c r="AL4" i="4"/>
  <c r="AH4" i="4"/>
  <c r="AD4" i="4"/>
  <c r="Z4" i="4"/>
  <c r="T4" i="4"/>
  <c r="M4" i="4"/>
  <c r="AL3" i="4"/>
  <c r="AL10" i="4" s="1"/>
  <c r="AH3" i="4"/>
  <c r="AH10" i="4" s="1"/>
  <c r="AD3" i="4"/>
  <c r="AD10" i="4" s="1"/>
  <c r="Z3" i="4"/>
  <c r="Z10" i="4" s="1"/>
  <c r="T3" i="4"/>
  <c r="T10" i="4" s="1"/>
  <c r="M3" i="4"/>
  <c r="M10" i="4" s="1"/>
  <c r="AI13" i="3" l="1"/>
  <c r="AH13" i="3"/>
  <c r="AG13" i="3"/>
  <c r="AF13" i="3"/>
  <c r="AE13" i="3"/>
  <c r="AD13" i="3"/>
  <c r="AC13" i="3"/>
  <c r="AB13" i="3"/>
  <c r="Z13" i="3"/>
  <c r="Y13" i="3"/>
  <c r="X13" i="3"/>
  <c r="W13" i="3"/>
  <c r="V13" i="3"/>
  <c r="U13" i="3"/>
  <c r="S13" i="3"/>
  <c r="R13" i="3"/>
  <c r="Q13" i="3"/>
  <c r="P13" i="3"/>
  <c r="O13" i="3"/>
  <c r="N13" i="3"/>
  <c r="M13" i="3"/>
  <c r="L13" i="3"/>
  <c r="AJ12" i="3"/>
  <c r="AA12" i="3"/>
  <c r="T12" i="3"/>
  <c r="M12" i="3"/>
  <c r="AJ11" i="3"/>
  <c r="AA11" i="3"/>
  <c r="T11" i="3"/>
  <c r="M11" i="3"/>
  <c r="AJ10" i="3"/>
  <c r="AA10" i="3"/>
  <c r="T10" i="3"/>
  <c r="M10" i="3"/>
  <c r="AJ9" i="3"/>
  <c r="AA9" i="3"/>
  <c r="T9" i="3"/>
  <c r="M9" i="3"/>
  <c r="AJ8" i="3"/>
  <c r="AA8" i="3"/>
  <c r="T8" i="3"/>
  <c r="M8" i="3"/>
  <c r="AJ7" i="3"/>
  <c r="AA7" i="3"/>
  <c r="T7" i="3"/>
  <c r="M7" i="3"/>
  <c r="AJ6" i="3"/>
  <c r="AA6" i="3"/>
  <c r="T6" i="3"/>
  <c r="M6" i="3"/>
  <c r="AJ5" i="3"/>
  <c r="AA5" i="3"/>
  <c r="T5" i="3"/>
  <c r="M5" i="3"/>
  <c r="AJ4" i="3"/>
  <c r="AA4" i="3"/>
  <c r="T4" i="3"/>
  <c r="M4" i="3"/>
  <c r="AJ3" i="3"/>
  <c r="AJ13" i="3" s="1"/>
  <c r="AA3" i="3"/>
  <c r="AA13" i="3" s="1"/>
  <c r="T3" i="3"/>
  <c r="T13" i="3" s="1"/>
  <c r="M3" i="3"/>
  <c r="AL3" i="2" l="1"/>
  <c r="AD3" i="2"/>
  <c r="U3" i="2"/>
  <c r="M3" i="2"/>
  <c r="BD60" i="1" l="1"/>
  <c r="BB60" i="1"/>
  <c r="BA60" i="1"/>
  <c r="AY60" i="1"/>
  <c r="AX60" i="1"/>
  <c r="AV60" i="1"/>
  <c r="AT60" i="1"/>
  <c r="AS60" i="1"/>
  <c r="AP60" i="1"/>
  <c r="AN60" i="1"/>
  <c r="AM60" i="1"/>
  <c r="AK60" i="1"/>
  <c r="AJ60" i="1"/>
  <c r="AH60" i="1"/>
  <c r="AG60" i="1"/>
  <c r="AF60" i="1"/>
  <c r="AE60" i="1"/>
  <c r="AD60" i="1"/>
  <c r="AA60" i="1"/>
  <c r="Z60" i="1"/>
  <c r="X60" i="1"/>
  <c r="W60" i="1"/>
  <c r="U60" i="1"/>
  <c r="T60" i="1"/>
  <c r="R60" i="1"/>
  <c r="Q60" i="1"/>
  <c r="O60" i="1"/>
  <c r="N60" i="1"/>
  <c r="L60" i="1"/>
  <c r="BE59" i="1"/>
  <c r="BC59" i="1"/>
  <c r="AZ59" i="1"/>
  <c r="AW59" i="1"/>
  <c r="AU59" i="1"/>
  <c r="AR59" i="1"/>
  <c r="AQ59" i="1"/>
  <c r="AO59" i="1"/>
  <c r="AL59" i="1"/>
  <c r="AI59" i="1"/>
  <c r="AF59" i="1"/>
  <c r="AC59" i="1"/>
  <c r="AB59" i="1"/>
  <c r="Y59" i="1"/>
  <c r="V59" i="1"/>
  <c r="S59" i="1"/>
  <c r="P59" i="1"/>
  <c r="M59" i="1"/>
  <c r="BE58" i="1"/>
  <c r="BC58" i="1"/>
  <c r="AZ58" i="1"/>
  <c r="AW58" i="1"/>
  <c r="AU58" i="1"/>
  <c r="AR58" i="1"/>
  <c r="AQ58" i="1"/>
  <c r="AO58" i="1"/>
  <c r="AL58" i="1"/>
  <c r="AI58" i="1"/>
  <c r="AF58" i="1"/>
  <c r="AC58" i="1"/>
  <c r="AB58" i="1"/>
  <c r="Y58" i="1"/>
  <c r="V58" i="1"/>
  <c r="S58" i="1"/>
  <c r="P58" i="1"/>
  <c r="M58" i="1"/>
  <c r="BE57" i="1"/>
  <c r="BC57" i="1"/>
  <c r="AZ57" i="1"/>
  <c r="AW57" i="1"/>
  <c r="AU57" i="1"/>
  <c r="AR57" i="1"/>
  <c r="AQ57" i="1"/>
  <c r="AO57" i="1"/>
  <c r="AL57" i="1"/>
  <c r="AI57" i="1"/>
  <c r="AF57" i="1"/>
  <c r="AC57" i="1"/>
  <c r="AB57" i="1"/>
  <c r="Y57" i="1"/>
  <c r="V57" i="1"/>
  <c r="S57" i="1"/>
  <c r="P57" i="1"/>
  <c r="M57" i="1"/>
  <c r="BE56" i="1"/>
  <c r="BC56" i="1"/>
  <c r="AZ56" i="1"/>
  <c r="AW56" i="1"/>
  <c r="AU56" i="1"/>
  <c r="AR56" i="1"/>
  <c r="AQ56" i="1"/>
  <c r="AO56" i="1"/>
  <c r="AL56" i="1"/>
  <c r="AI56" i="1"/>
  <c r="AF56" i="1"/>
  <c r="AC56" i="1"/>
  <c r="AB56" i="1"/>
  <c r="Y56" i="1"/>
  <c r="V56" i="1"/>
  <c r="S56" i="1"/>
  <c r="P56" i="1"/>
  <c r="M56" i="1"/>
  <c r="BE55" i="1"/>
  <c r="BC55" i="1"/>
  <c r="AZ55" i="1"/>
  <c r="AW55" i="1"/>
  <c r="AU55" i="1"/>
  <c r="AR55" i="1"/>
  <c r="AQ55" i="1"/>
  <c r="AO55" i="1"/>
  <c r="AL55" i="1"/>
  <c r="AI55" i="1"/>
  <c r="AF55" i="1"/>
  <c r="AC55" i="1"/>
  <c r="AB55" i="1"/>
  <c r="Y55" i="1"/>
  <c r="V55" i="1"/>
  <c r="S55" i="1"/>
  <c r="P55" i="1"/>
  <c r="M55" i="1"/>
  <c r="BE54" i="1"/>
  <c r="BC54" i="1"/>
  <c r="AZ54" i="1"/>
  <c r="AW54" i="1"/>
  <c r="AU54" i="1"/>
  <c r="AR54" i="1"/>
  <c r="AQ54" i="1"/>
  <c r="AO54" i="1"/>
  <c r="AL54" i="1"/>
  <c r="AI54" i="1"/>
  <c r="AF54" i="1"/>
  <c r="AC54" i="1"/>
  <c r="AB54" i="1"/>
  <c r="Y54" i="1"/>
  <c r="V54" i="1"/>
  <c r="S54" i="1"/>
  <c r="P54" i="1"/>
  <c r="M54" i="1"/>
  <c r="BE53" i="1"/>
  <c r="BC53" i="1"/>
  <c r="AZ53" i="1"/>
  <c r="AW53" i="1"/>
  <c r="AU53" i="1"/>
  <c r="AR53" i="1"/>
  <c r="AQ53" i="1"/>
  <c r="AO53" i="1"/>
  <c r="AL53" i="1"/>
  <c r="AI53" i="1"/>
  <c r="AF53" i="1"/>
  <c r="AC53" i="1"/>
  <c r="AB53" i="1"/>
  <c r="Y53" i="1"/>
  <c r="V53" i="1"/>
  <c r="S53" i="1"/>
  <c r="P53" i="1"/>
  <c r="M53" i="1"/>
  <c r="BE52" i="1"/>
  <c r="BC52" i="1"/>
  <c r="AZ52" i="1"/>
  <c r="AW52" i="1"/>
  <c r="AU52" i="1"/>
  <c r="AR52" i="1"/>
  <c r="AQ52" i="1"/>
  <c r="AO52" i="1"/>
  <c r="AL52" i="1"/>
  <c r="AI52" i="1"/>
  <c r="AF52" i="1"/>
  <c r="AC52" i="1"/>
  <c r="AB52" i="1"/>
  <c r="Y52" i="1"/>
  <c r="V52" i="1"/>
  <c r="S52" i="1"/>
  <c r="P52" i="1"/>
  <c r="M52" i="1"/>
  <c r="BE51" i="1"/>
  <c r="BC51" i="1"/>
  <c r="AZ51" i="1"/>
  <c r="AW51" i="1"/>
  <c r="AU51" i="1"/>
  <c r="AR51" i="1"/>
  <c r="AQ51" i="1"/>
  <c r="AO51" i="1"/>
  <c r="AL51" i="1"/>
  <c r="AI51" i="1"/>
  <c r="AF51" i="1"/>
  <c r="AC51" i="1"/>
  <c r="AB51" i="1"/>
  <c r="Y51" i="1"/>
  <c r="V51" i="1"/>
  <c r="S51" i="1"/>
  <c r="P51" i="1"/>
  <c r="M51" i="1"/>
  <c r="BE50" i="1"/>
  <c r="BC50" i="1"/>
  <c r="AZ50" i="1"/>
  <c r="AW50" i="1"/>
  <c r="AU50" i="1"/>
  <c r="AR50" i="1"/>
  <c r="AQ50" i="1"/>
  <c r="AO50" i="1"/>
  <c r="AL50" i="1"/>
  <c r="AI50" i="1"/>
  <c r="AF50" i="1"/>
  <c r="AC50" i="1"/>
  <c r="AB50" i="1"/>
  <c r="Y50" i="1"/>
  <c r="V50" i="1"/>
  <c r="S50" i="1"/>
  <c r="P50" i="1"/>
  <c r="M50" i="1"/>
  <c r="BE49" i="1"/>
  <c r="BC49" i="1"/>
  <c r="AZ49" i="1"/>
  <c r="AW49" i="1"/>
  <c r="AU49" i="1"/>
  <c r="AR49" i="1"/>
  <c r="AQ49" i="1"/>
  <c r="AO49" i="1"/>
  <c r="AL49" i="1"/>
  <c r="AI49" i="1"/>
  <c r="AF49" i="1"/>
  <c r="AC49" i="1"/>
  <c r="AB49" i="1"/>
  <c r="Y49" i="1"/>
  <c r="V49" i="1"/>
  <c r="S49" i="1"/>
  <c r="P49" i="1"/>
  <c r="M49" i="1"/>
  <c r="BE48" i="1"/>
  <c r="BC48" i="1"/>
  <c r="AZ48" i="1"/>
  <c r="AW48" i="1"/>
  <c r="AU48" i="1"/>
  <c r="AR48" i="1"/>
  <c r="AQ48" i="1"/>
  <c r="AO48" i="1"/>
  <c r="AL48" i="1"/>
  <c r="AI48" i="1"/>
  <c r="AF48" i="1"/>
  <c r="AC48" i="1"/>
  <c r="AB48" i="1"/>
  <c r="Y48" i="1"/>
  <c r="V48" i="1"/>
  <c r="S48" i="1"/>
  <c r="P48" i="1"/>
  <c r="M48" i="1"/>
  <c r="BE47" i="1"/>
  <c r="BC47" i="1"/>
  <c r="AZ47" i="1"/>
  <c r="AW47" i="1"/>
  <c r="AU47" i="1"/>
  <c r="AR47" i="1"/>
  <c r="AQ47" i="1"/>
  <c r="AO47" i="1"/>
  <c r="AL47" i="1"/>
  <c r="AI47" i="1"/>
  <c r="AF47" i="1"/>
  <c r="AC47" i="1"/>
  <c r="AB47" i="1"/>
  <c r="Y47" i="1"/>
  <c r="V47" i="1"/>
  <c r="S47" i="1"/>
  <c r="P47" i="1"/>
  <c r="M47" i="1"/>
  <c r="BE46" i="1"/>
  <c r="BC46" i="1"/>
  <c r="AZ46" i="1"/>
  <c r="AW46" i="1"/>
  <c r="AU46" i="1"/>
  <c r="AR46" i="1"/>
  <c r="AQ46" i="1"/>
  <c r="AO46" i="1"/>
  <c r="AL46" i="1"/>
  <c r="AI46" i="1"/>
  <c r="AF46" i="1"/>
  <c r="AC46" i="1"/>
  <c r="AB46" i="1"/>
  <c r="Y46" i="1"/>
  <c r="V46" i="1"/>
  <c r="S46" i="1"/>
  <c r="P46" i="1"/>
  <c r="M46" i="1"/>
  <c r="BE45" i="1"/>
  <c r="BC45" i="1"/>
  <c r="AZ45" i="1"/>
  <c r="AW45" i="1"/>
  <c r="AU45" i="1"/>
  <c r="AR45" i="1"/>
  <c r="AQ45" i="1"/>
  <c r="AO45" i="1"/>
  <c r="AL45" i="1"/>
  <c r="AI45" i="1"/>
  <c r="AF45" i="1"/>
  <c r="AC45" i="1"/>
  <c r="AB45" i="1"/>
  <c r="Y45" i="1"/>
  <c r="V45" i="1"/>
  <c r="S45" i="1"/>
  <c r="P45" i="1"/>
  <c r="M45" i="1"/>
  <c r="BE44" i="1"/>
  <c r="BC44" i="1"/>
  <c r="AZ44" i="1"/>
  <c r="AW44" i="1"/>
  <c r="AU44" i="1"/>
  <c r="AR44" i="1"/>
  <c r="AQ44" i="1"/>
  <c r="AO44" i="1"/>
  <c r="AL44" i="1"/>
  <c r="AI44" i="1"/>
  <c r="AF44" i="1"/>
  <c r="AC44" i="1"/>
  <c r="AB44" i="1"/>
  <c r="Y44" i="1"/>
  <c r="V44" i="1"/>
  <c r="S44" i="1"/>
  <c r="P44" i="1"/>
  <c r="M44" i="1"/>
  <c r="BE43" i="1"/>
  <c r="BC43" i="1"/>
  <c r="AZ43" i="1"/>
  <c r="AW43" i="1"/>
  <c r="AU43" i="1"/>
  <c r="AR43" i="1"/>
  <c r="AQ43" i="1"/>
  <c r="AO43" i="1"/>
  <c r="AL43" i="1"/>
  <c r="AI43" i="1"/>
  <c r="AF43" i="1"/>
  <c r="AC43" i="1"/>
  <c r="AB43" i="1"/>
  <c r="Y43" i="1"/>
  <c r="V43" i="1"/>
  <c r="S43" i="1"/>
  <c r="P43" i="1"/>
  <c r="M43" i="1"/>
  <c r="BE42" i="1"/>
  <c r="BC42" i="1"/>
  <c r="AZ42" i="1"/>
  <c r="AW42" i="1"/>
  <c r="AU42" i="1"/>
  <c r="AR42" i="1"/>
  <c r="AQ42" i="1"/>
  <c r="AO42" i="1"/>
  <c r="AL42" i="1"/>
  <c r="AI42" i="1"/>
  <c r="AF42" i="1"/>
  <c r="AC42" i="1"/>
  <c r="AB42" i="1"/>
  <c r="Y42" i="1"/>
  <c r="V42" i="1"/>
  <c r="S42" i="1"/>
  <c r="P42" i="1"/>
  <c r="M42" i="1"/>
  <c r="BE41" i="1"/>
  <c r="BC41" i="1"/>
  <c r="AZ41" i="1"/>
  <c r="AW41" i="1"/>
  <c r="AU41" i="1"/>
  <c r="AR41" i="1"/>
  <c r="AQ41" i="1"/>
  <c r="AO41" i="1"/>
  <c r="AL41" i="1"/>
  <c r="AI41" i="1"/>
  <c r="AF41" i="1"/>
  <c r="AC41" i="1"/>
  <c r="AB41" i="1"/>
  <c r="Y41" i="1"/>
  <c r="V41" i="1"/>
  <c r="S41" i="1"/>
  <c r="P41" i="1"/>
  <c r="M41" i="1"/>
  <c r="BE40" i="1"/>
  <c r="BC40" i="1"/>
  <c r="AZ40" i="1"/>
  <c r="AW40" i="1"/>
  <c r="AU40" i="1"/>
  <c r="AR40" i="1"/>
  <c r="AQ40" i="1"/>
  <c r="AO40" i="1"/>
  <c r="AL40" i="1"/>
  <c r="AI40" i="1"/>
  <c r="AF40" i="1"/>
  <c r="AC40" i="1"/>
  <c r="AB40" i="1"/>
  <c r="Y40" i="1"/>
  <c r="V40" i="1"/>
  <c r="S40" i="1"/>
  <c r="P40" i="1"/>
  <c r="M40" i="1"/>
  <c r="BE39" i="1"/>
  <c r="BC39" i="1"/>
  <c r="AZ39" i="1"/>
  <c r="AW39" i="1"/>
  <c r="AU39" i="1"/>
  <c r="AR39" i="1"/>
  <c r="AQ39" i="1"/>
  <c r="AO39" i="1"/>
  <c r="AL39" i="1"/>
  <c r="AI39" i="1"/>
  <c r="AF39" i="1"/>
  <c r="AC39" i="1"/>
  <c r="AB39" i="1"/>
  <c r="Y39" i="1"/>
  <c r="V39" i="1"/>
  <c r="S39" i="1"/>
  <c r="P39" i="1"/>
  <c r="M39" i="1"/>
  <c r="BE38" i="1"/>
  <c r="BC38" i="1"/>
  <c r="AZ38" i="1"/>
  <c r="AW38" i="1"/>
  <c r="AU38" i="1"/>
  <c r="AR38" i="1"/>
  <c r="AQ38" i="1"/>
  <c r="AO38" i="1"/>
  <c r="AL38" i="1"/>
  <c r="AI38" i="1"/>
  <c r="AF38" i="1"/>
  <c r="AC38" i="1"/>
  <c r="AB38" i="1"/>
  <c r="Y38" i="1"/>
  <c r="V38" i="1"/>
  <c r="S38" i="1"/>
  <c r="P38" i="1"/>
  <c r="M38" i="1"/>
  <c r="BE37" i="1"/>
  <c r="BC37" i="1"/>
  <c r="AZ37" i="1"/>
  <c r="AW37" i="1"/>
  <c r="AU37" i="1"/>
  <c r="AR37" i="1"/>
  <c r="AQ37" i="1"/>
  <c r="AO37" i="1"/>
  <c r="AL37" i="1"/>
  <c r="AI37" i="1"/>
  <c r="AF37" i="1"/>
  <c r="AC37" i="1"/>
  <c r="AB37" i="1"/>
  <c r="Y37" i="1"/>
  <c r="V37" i="1"/>
  <c r="S37" i="1"/>
  <c r="P37" i="1"/>
  <c r="M37" i="1"/>
  <c r="BE36" i="1"/>
  <c r="BC36" i="1"/>
  <c r="AZ36" i="1"/>
  <c r="AW36" i="1"/>
  <c r="AU36" i="1"/>
  <c r="AR36" i="1"/>
  <c r="AQ36" i="1"/>
  <c r="AO36" i="1"/>
  <c r="AL36" i="1"/>
  <c r="AI36" i="1"/>
  <c r="AF36" i="1"/>
  <c r="AC36" i="1"/>
  <c r="AB36" i="1"/>
  <c r="Y36" i="1"/>
  <c r="V36" i="1"/>
  <c r="S36" i="1"/>
  <c r="P36" i="1"/>
  <c r="M36" i="1"/>
  <c r="BE35" i="1"/>
  <c r="BC35" i="1"/>
  <c r="AZ35" i="1"/>
  <c r="AW35" i="1"/>
  <c r="AU35" i="1"/>
  <c r="AR35" i="1"/>
  <c r="AQ35" i="1"/>
  <c r="AO35" i="1"/>
  <c r="AL35" i="1"/>
  <c r="AI35" i="1"/>
  <c r="AF35" i="1"/>
  <c r="AC35" i="1"/>
  <c r="AB35" i="1"/>
  <c r="Y35" i="1"/>
  <c r="V35" i="1"/>
  <c r="S35" i="1"/>
  <c r="P35" i="1"/>
  <c r="M35" i="1"/>
  <c r="BE34" i="1"/>
  <c r="BC34" i="1"/>
  <c r="AZ34" i="1"/>
  <c r="AW34" i="1"/>
  <c r="AU34" i="1"/>
  <c r="AR34" i="1"/>
  <c r="AQ34" i="1"/>
  <c r="AO34" i="1"/>
  <c r="AL34" i="1"/>
  <c r="AI34" i="1"/>
  <c r="AF34" i="1"/>
  <c r="AC34" i="1"/>
  <c r="AB34" i="1"/>
  <c r="Y34" i="1"/>
  <c r="V34" i="1"/>
  <c r="S34" i="1"/>
  <c r="P34" i="1"/>
  <c r="M34" i="1"/>
  <c r="BE33" i="1"/>
  <c r="BC33" i="1"/>
  <c r="AZ33" i="1"/>
  <c r="AW33" i="1"/>
  <c r="AU33" i="1"/>
  <c r="AR33" i="1"/>
  <c r="AQ33" i="1"/>
  <c r="AO33" i="1"/>
  <c r="AL33" i="1"/>
  <c r="AI33" i="1"/>
  <c r="AF33" i="1"/>
  <c r="AC33" i="1"/>
  <c r="AB33" i="1"/>
  <c r="Y33" i="1"/>
  <c r="V33" i="1"/>
  <c r="S33" i="1"/>
  <c r="P33" i="1"/>
  <c r="M33" i="1"/>
  <c r="BE32" i="1"/>
  <c r="BC32" i="1"/>
  <c r="AZ32" i="1"/>
  <c r="AW32" i="1"/>
  <c r="AU32" i="1"/>
  <c r="AR32" i="1"/>
  <c r="AQ32" i="1"/>
  <c r="AO32" i="1"/>
  <c r="AL32" i="1"/>
  <c r="AI32" i="1"/>
  <c r="AF32" i="1"/>
  <c r="AC32" i="1"/>
  <c r="AB32" i="1"/>
  <c r="Y32" i="1"/>
  <c r="V32" i="1"/>
  <c r="S32" i="1"/>
  <c r="P32" i="1"/>
  <c r="M32" i="1"/>
  <c r="BE31" i="1"/>
  <c r="BC31" i="1"/>
  <c r="AZ31" i="1"/>
  <c r="AW31" i="1"/>
  <c r="AU31" i="1"/>
  <c r="AR31" i="1"/>
  <c r="AQ31" i="1"/>
  <c r="AO31" i="1"/>
  <c r="AL31" i="1"/>
  <c r="AI31" i="1"/>
  <c r="AF31" i="1"/>
  <c r="AC31" i="1"/>
  <c r="AB31" i="1"/>
  <c r="Y31" i="1"/>
  <c r="V31" i="1"/>
  <c r="S31" i="1"/>
  <c r="P31" i="1"/>
  <c r="M31" i="1"/>
  <c r="BE30" i="1"/>
  <c r="BC30" i="1"/>
  <c r="AZ30" i="1"/>
  <c r="AW30" i="1"/>
  <c r="AU30" i="1"/>
  <c r="AR30" i="1"/>
  <c r="AQ30" i="1"/>
  <c r="AO30" i="1"/>
  <c r="AL30" i="1"/>
  <c r="AI30" i="1"/>
  <c r="AF30" i="1"/>
  <c r="AC30" i="1"/>
  <c r="AB30" i="1"/>
  <c r="Y30" i="1"/>
  <c r="V30" i="1"/>
  <c r="S30" i="1"/>
  <c r="P30" i="1"/>
  <c r="M30" i="1"/>
  <c r="BE29" i="1"/>
  <c r="BC29" i="1"/>
  <c r="AZ29" i="1"/>
  <c r="AW29" i="1"/>
  <c r="AU29" i="1"/>
  <c r="AR29" i="1"/>
  <c r="AQ29" i="1"/>
  <c r="AO29" i="1"/>
  <c r="AL29" i="1"/>
  <c r="AI29" i="1"/>
  <c r="AF29" i="1"/>
  <c r="AC29" i="1"/>
  <c r="AB29" i="1"/>
  <c r="Y29" i="1"/>
  <c r="V29" i="1"/>
  <c r="S29" i="1"/>
  <c r="P29" i="1"/>
  <c r="M29" i="1"/>
  <c r="BE28" i="1"/>
  <c r="BC28" i="1"/>
  <c r="AZ28" i="1"/>
  <c r="AW28" i="1"/>
  <c r="AU28" i="1"/>
  <c r="AR28" i="1"/>
  <c r="AQ28" i="1"/>
  <c r="AO28" i="1"/>
  <c r="AL28" i="1"/>
  <c r="AI28" i="1"/>
  <c r="AF28" i="1"/>
  <c r="AC28" i="1"/>
  <c r="AB28" i="1"/>
  <c r="Y28" i="1"/>
  <c r="V28" i="1"/>
  <c r="S28" i="1"/>
  <c r="P28" i="1"/>
  <c r="M28" i="1"/>
  <c r="BE27" i="1"/>
  <c r="BC27" i="1"/>
  <c r="AZ27" i="1"/>
  <c r="AW27" i="1"/>
  <c r="AU27" i="1"/>
  <c r="AR27" i="1"/>
  <c r="AQ27" i="1"/>
  <c r="AO27" i="1"/>
  <c r="AL27" i="1"/>
  <c r="AI27" i="1"/>
  <c r="AF27" i="1"/>
  <c r="AC27" i="1"/>
  <c r="AB27" i="1"/>
  <c r="Y27" i="1"/>
  <c r="V27" i="1"/>
  <c r="S27" i="1"/>
  <c r="P27" i="1"/>
  <c r="M27" i="1"/>
  <c r="BE26" i="1"/>
  <c r="BC26" i="1"/>
  <c r="AZ26" i="1"/>
  <c r="AW26" i="1"/>
  <c r="AU26" i="1"/>
  <c r="AR26" i="1"/>
  <c r="AQ26" i="1"/>
  <c r="AO26" i="1"/>
  <c r="AL26" i="1"/>
  <c r="AI26" i="1"/>
  <c r="AF26" i="1"/>
  <c r="AC26" i="1"/>
  <c r="AB26" i="1"/>
  <c r="Y26" i="1"/>
  <c r="V26" i="1"/>
  <c r="S26" i="1"/>
  <c r="P26" i="1"/>
  <c r="M26" i="1"/>
  <c r="BE25" i="1"/>
  <c r="BC25" i="1"/>
  <c r="AZ25" i="1"/>
  <c r="AW25" i="1"/>
  <c r="AU25" i="1"/>
  <c r="AR25" i="1"/>
  <c r="AQ25" i="1"/>
  <c r="AO25" i="1"/>
  <c r="AL25" i="1"/>
  <c r="AI25" i="1"/>
  <c r="AF25" i="1"/>
  <c r="AC25" i="1"/>
  <c r="AB25" i="1"/>
  <c r="Y25" i="1"/>
  <c r="V25" i="1"/>
  <c r="S25" i="1"/>
  <c r="P25" i="1"/>
  <c r="M25" i="1"/>
  <c r="BE24" i="1"/>
  <c r="BC24" i="1"/>
  <c r="AZ24" i="1"/>
  <c r="AW24" i="1"/>
  <c r="AU24" i="1"/>
  <c r="AR24" i="1"/>
  <c r="AQ24" i="1"/>
  <c r="AO24" i="1"/>
  <c r="AL24" i="1"/>
  <c r="AI24" i="1"/>
  <c r="AF24" i="1"/>
  <c r="AC24" i="1"/>
  <c r="AB24" i="1"/>
  <c r="Y24" i="1"/>
  <c r="V24" i="1"/>
  <c r="S24" i="1"/>
  <c r="P24" i="1"/>
  <c r="M24" i="1"/>
  <c r="BE23" i="1"/>
  <c r="BC23" i="1"/>
  <c r="AZ23" i="1"/>
  <c r="AW23" i="1"/>
  <c r="AU23" i="1"/>
  <c r="AR23" i="1"/>
  <c r="AQ23" i="1"/>
  <c r="AO23" i="1"/>
  <c r="AL23" i="1"/>
  <c r="AI23" i="1"/>
  <c r="AF23" i="1"/>
  <c r="AC23" i="1"/>
  <c r="AB23" i="1"/>
  <c r="Y23" i="1"/>
  <c r="V23" i="1"/>
  <c r="S23" i="1"/>
  <c r="P23" i="1"/>
  <c r="M23" i="1"/>
  <c r="BE22" i="1"/>
  <c r="BC22" i="1"/>
  <c r="AZ22" i="1"/>
  <c r="AW22" i="1"/>
  <c r="AU22" i="1"/>
  <c r="AR22" i="1"/>
  <c r="AQ22" i="1"/>
  <c r="AO22" i="1"/>
  <c r="AL22" i="1"/>
  <c r="AI22" i="1"/>
  <c r="AF22" i="1"/>
  <c r="AC22" i="1"/>
  <c r="AB22" i="1"/>
  <c r="Y22" i="1"/>
  <c r="V22" i="1"/>
  <c r="S22" i="1"/>
  <c r="P22" i="1"/>
  <c r="P60" i="1" s="1"/>
  <c r="M22" i="1"/>
  <c r="BE21" i="1"/>
  <c r="BC21" i="1"/>
  <c r="AZ21" i="1"/>
  <c r="AW21" i="1"/>
  <c r="AU21" i="1"/>
  <c r="AR21" i="1"/>
  <c r="AQ21" i="1"/>
  <c r="AO21" i="1"/>
  <c r="AL21" i="1"/>
  <c r="AI21" i="1"/>
  <c r="AF21" i="1"/>
  <c r="AC21" i="1"/>
  <c r="AB21" i="1"/>
  <c r="Y21" i="1"/>
  <c r="V21" i="1"/>
  <c r="S21" i="1"/>
  <c r="P21" i="1"/>
  <c r="M21" i="1"/>
  <c r="BE20" i="1"/>
  <c r="BC20" i="1"/>
  <c r="AZ20" i="1"/>
  <c r="AW20" i="1"/>
  <c r="AU20" i="1"/>
  <c r="AR20" i="1"/>
  <c r="AQ20" i="1"/>
  <c r="AO20" i="1"/>
  <c r="AL20" i="1"/>
  <c r="AI20" i="1"/>
  <c r="AF20" i="1"/>
  <c r="AC20" i="1"/>
  <c r="AB20" i="1"/>
  <c r="Y20" i="1"/>
  <c r="V20" i="1"/>
  <c r="S20" i="1"/>
  <c r="P20" i="1"/>
  <c r="M20" i="1"/>
  <c r="BE19" i="1"/>
  <c r="BC19" i="1"/>
  <c r="AZ19" i="1"/>
  <c r="AW19" i="1"/>
  <c r="AU19" i="1"/>
  <c r="AR19" i="1"/>
  <c r="AQ19" i="1"/>
  <c r="AO19" i="1"/>
  <c r="AL19" i="1"/>
  <c r="AI19" i="1"/>
  <c r="AF19" i="1"/>
  <c r="AC19" i="1"/>
  <c r="AB19" i="1"/>
  <c r="Y19" i="1"/>
  <c r="V19" i="1"/>
  <c r="S19" i="1"/>
  <c r="P19" i="1"/>
  <c r="M19" i="1"/>
  <c r="BE18" i="1"/>
  <c r="BC18" i="1"/>
  <c r="AZ18" i="1"/>
  <c r="AW18" i="1"/>
  <c r="AU18" i="1"/>
  <c r="AR18" i="1"/>
  <c r="AQ18" i="1"/>
  <c r="AO18" i="1"/>
  <c r="AL18" i="1"/>
  <c r="AI18" i="1"/>
  <c r="AF18" i="1"/>
  <c r="AC18" i="1"/>
  <c r="AB18" i="1"/>
  <c r="Y18" i="1"/>
  <c r="V18" i="1"/>
  <c r="S18" i="1"/>
  <c r="P18" i="1"/>
  <c r="M18" i="1"/>
  <c r="BE17" i="1"/>
  <c r="BC17" i="1"/>
  <c r="AZ17" i="1"/>
  <c r="AW17" i="1"/>
  <c r="AU17" i="1"/>
  <c r="AR17" i="1"/>
  <c r="AQ17" i="1"/>
  <c r="AO17" i="1"/>
  <c r="AL17" i="1"/>
  <c r="AI17" i="1"/>
  <c r="AF17" i="1"/>
  <c r="AC17" i="1"/>
  <c r="AB17" i="1"/>
  <c r="Y17" i="1"/>
  <c r="V17" i="1"/>
  <c r="S17" i="1"/>
  <c r="P17" i="1"/>
  <c r="M17" i="1"/>
  <c r="BE16" i="1"/>
  <c r="BC16" i="1"/>
  <c r="AZ16" i="1"/>
  <c r="AW16" i="1"/>
  <c r="AU16" i="1"/>
  <c r="AR16" i="1"/>
  <c r="AQ16" i="1"/>
  <c r="AO16" i="1"/>
  <c r="AL16" i="1"/>
  <c r="AI16" i="1"/>
  <c r="AF16" i="1"/>
  <c r="AC16" i="1"/>
  <c r="AB16" i="1"/>
  <c r="Y16" i="1"/>
  <c r="V16" i="1"/>
  <c r="S16" i="1"/>
  <c r="P16" i="1"/>
  <c r="M16" i="1"/>
  <c r="BE15" i="1"/>
  <c r="BC15" i="1"/>
  <c r="AZ15" i="1"/>
  <c r="AW15" i="1"/>
  <c r="AU15" i="1"/>
  <c r="AR15" i="1"/>
  <c r="AQ15" i="1"/>
  <c r="AO15" i="1"/>
  <c r="AL15" i="1"/>
  <c r="AI15" i="1"/>
  <c r="AF15" i="1"/>
  <c r="AC15" i="1"/>
  <c r="AB15" i="1"/>
  <c r="Y15" i="1"/>
  <c r="V15" i="1"/>
  <c r="S15" i="1"/>
  <c r="P15" i="1"/>
  <c r="M15" i="1"/>
  <c r="BE14" i="1"/>
  <c r="BC14" i="1"/>
  <c r="AZ14" i="1"/>
  <c r="AW14" i="1"/>
  <c r="AU14" i="1"/>
  <c r="AR14" i="1"/>
  <c r="AQ14" i="1"/>
  <c r="AO14" i="1"/>
  <c r="AL14" i="1"/>
  <c r="AI14" i="1"/>
  <c r="AF14" i="1"/>
  <c r="AC14" i="1"/>
  <c r="AB14" i="1"/>
  <c r="Y14" i="1"/>
  <c r="V14" i="1"/>
  <c r="S14" i="1"/>
  <c r="P14" i="1"/>
  <c r="M14" i="1"/>
  <c r="BE13" i="1"/>
  <c r="BC13" i="1"/>
  <c r="AZ13" i="1"/>
  <c r="AW13" i="1"/>
  <c r="AU13" i="1"/>
  <c r="AR13" i="1"/>
  <c r="AQ13" i="1"/>
  <c r="AO13" i="1"/>
  <c r="AL13" i="1"/>
  <c r="AI13" i="1"/>
  <c r="AF13" i="1"/>
  <c r="AC13" i="1"/>
  <c r="AB13" i="1"/>
  <c r="Y13" i="1"/>
  <c r="V13" i="1"/>
  <c r="S13" i="1"/>
  <c r="P13" i="1"/>
  <c r="M13" i="1"/>
  <c r="BE12" i="1"/>
  <c r="BC12" i="1"/>
  <c r="AZ12" i="1"/>
  <c r="AW12" i="1"/>
  <c r="AU12" i="1"/>
  <c r="AR12" i="1"/>
  <c r="AQ12" i="1"/>
  <c r="AO12" i="1"/>
  <c r="AL12" i="1"/>
  <c r="AI12" i="1"/>
  <c r="AF12" i="1"/>
  <c r="AC12" i="1"/>
  <c r="AB12" i="1"/>
  <c r="Y12" i="1"/>
  <c r="V12" i="1"/>
  <c r="S12" i="1"/>
  <c r="P12" i="1"/>
  <c r="M12" i="1"/>
  <c r="BE11" i="1"/>
  <c r="BC11" i="1"/>
  <c r="AZ11" i="1"/>
  <c r="AW11" i="1"/>
  <c r="AU11" i="1"/>
  <c r="AR11" i="1"/>
  <c r="AQ11" i="1"/>
  <c r="AO11" i="1"/>
  <c r="AL11" i="1"/>
  <c r="AI11" i="1"/>
  <c r="AF11" i="1"/>
  <c r="AC11" i="1"/>
  <c r="AB11" i="1"/>
  <c r="Y11" i="1"/>
  <c r="V11" i="1"/>
  <c r="S11" i="1"/>
  <c r="P11" i="1"/>
  <c r="M11" i="1"/>
  <c r="BE10" i="1"/>
  <c r="BC10" i="1"/>
  <c r="AZ10" i="1"/>
  <c r="AW10" i="1"/>
  <c r="AU10" i="1"/>
  <c r="AR10" i="1"/>
  <c r="AQ10" i="1"/>
  <c r="AO10" i="1"/>
  <c r="AL10" i="1"/>
  <c r="AI10" i="1"/>
  <c r="AF10" i="1"/>
  <c r="AC10" i="1"/>
  <c r="AB10" i="1"/>
  <c r="Y10" i="1"/>
  <c r="V10" i="1"/>
  <c r="S10" i="1"/>
  <c r="P10" i="1"/>
  <c r="M10" i="1"/>
  <c r="BE9" i="1"/>
  <c r="BC9" i="1"/>
  <c r="AZ9" i="1"/>
  <c r="AW9" i="1"/>
  <c r="AU9" i="1"/>
  <c r="AR9" i="1"/>
  <c r="AQ9" i="1"/>
  <c r="AO9" i="1"/>
  <c r="AL9" i="1"/>
  <c r="AI9" i="1"/>
  <c r="AF9" i="1"/>
  <c r="AC9" i="1"/>
  <c r="AB9" i="1"/>
  <c r="Y9" i="1"/>
  <c r="V9" i="1"/>
  <c r="S9" i="1"/>
  <c r="P9" i="1"/>
  <c r="M9" i="1"/>
  <c r="BE8" i="1"/>
  <c r="BC8" i="1"/>
  <c r="AZ8" i="1"/>
  <c r="AW8" i="1"/>
  <c r="AU8" i="1"/>
  <c r="AR8" i="1"/>
  <c r="AQ8" i="1"/>
  <c r="AO8" i="1"/>
  <c r="AL8" i="1"/>
  <c r="AI8" i="1"/>
  <c r="AF8" i="1"/>
  <c r="AC8" i="1"/>
  <c r="AB8" i="1"/>
  <c r="Y8" i="1"/>
  <c r="V8" i="1"/>
  <c r="S8" i="1"/>
  <c r="P8" i="1"/>
  <c r="M8" i="1"/>
  <c r="BE7" i="1"/>
  <c r="BC7" i="1"/>
  <c r="AZ7" i="1"/>
  <c r="AW7" i="1"/>
  <c r="AU7" i="1"/>
  <c r="AR7" i="1"/>
  <c r="AQ7" i="1"/>
  <c r="AO7" i="1"/>
  <c r="AL7" i="1"/>
  <c r="AI7" i="1"/>
  <c r="AF7" i="1"/>
  <c r="AC7" i="1"/>
  <c r="AB7" i="1"/>
  <c r="Y7" i="1"/>
  <c r="V7" i="1"/>
  <c r="S7" i="1"/>
  <c r="P7" i="1"/>
  <c r="M7" i="1"/>
  <c r="BE6" i="1"/>
  <c r="BC6" i="1"/>
  <c r="AZ6" i="1"/>
  <c r="AW6" i="1"/>
  <c r="AU6" i="1"/>
  <c r="AR6" i="1"/>
  <c r="AQ6" i="1"/>
  <c r="AO6" i="1"/>
  <c r="AL6" i="1"/>
  <c r="AI6" i="1"/>
  <c r="AF6" i="1"/>
  <c r="AC6" i="1"/>
  <c r="AB6" i="1"/>
  <c r="Y6" i="1"/>
  <c r="V6" i="1"/>
  <c r="S6" i="1"/>
  <c r="P6" i="1"/>
  <c r="M6" i="1"/>
  <c r="BE5" i="1"/>
  <c r="BC5" i="1"/>
  <c r="AZ5" i="1"/>
  <c r="AW5" i="1"/>
  <c r="AU5" i="1"/>
  <c r="AR5" i="1"/>
  <c r="AQ5" i="1"/>
  <c r="AO5" i="1"/>
  <c r="AL5" i="1"/>
  <c r="AI5" i="1"/>
  <c r="AF5" i="1"/>
  <c r="AC5" i="1"/>
  <c r="AB5" i="1"/>
  <c r="Y5" i="1"/>
  <c r="V5" i="1"/>
  <c r="S5" i="1"/>
  <c r="P5" i="1"/>
  <c r="M5" i="1"/>
  <c r="BE4" i="1"/>
  <c r="BE60" i="1" s="1"/>
  <c r="BC4" i="1"/>
  <c r="BC60" i="1" s="1"/>
  <c r="AZ4" i="1"/>
  <c r="AZ60" i="1" s="1"/>
  <c r="AW4" i="1"/>
  <c r="AW60" i="1" s="1"/>
  <c r="AU4" i="1"/>
  <c r="AU60" i="1" s="1"/>
  <c r="AR4" i="1"/>
  <c r="AR60" i="1" s="1"/>
  <c r="AQ4" i="1"/>
  <c r="AQ60" i="1" s="1"/>
  <c r="AO4" i="1"/>
  <c r="AO60" i="1" s="1"/>
  <c r="AL4" i="1"/>
  <c r="AL60" i="1" s="1"/>
  <c r="AI4" i="1"/>
  <c r="AI60" i="1" s="1"/>
  <c r="AF4" i="1"/>
  <c r="AC4" i="1"/>
  <c r="AC60" i="1" s="1"/>
  <c r="AB4" i="1"/>
  <c r="AB60" i="1" s="1"/>
  <c r="Y4" i="1"/>
  <c r="Y60" i="1" s="1"/>
  <c r="V4" i="1"/>
  <c r="V60" i="1" s="1"/>
  <c r="S4" i="1"/>
  <c r="S60" i="1" s="1"/>
  <c r="P4" i="1"/>
  <c r="M4" i="1"/>
  <c r="M60" i="1" s="1"/>
</calcChain>
</file>

<file path=xl/sharedStrings.xml><?xml version="1.0" encoding="utf-8"?>
<sst xmlns="http://schemas.openxmlformats.org/spreadsheetml/2006/main" count="1157" uniqueCount="604">
  <si>
    <t>Фамилия Имя Отчество</t>
  </si>
  <si>
    <t>Адрес электронной почты</t>
  </si>
  <si>
    <t>Муниципальный район</t>
  </si>
  <si>
    <t>Образовательная организация</t>
  </si>
  <si>
    <t>Квалификационная категория</t>
  </si>
  <si>
    <t>Общий стаж</t>
  </si>
  <si>
    <t>Педагогический стаж</t>
  </si>
  <si>
    <t>Состояние</t>
  </si>
  <si>
    <t>Тест начат</t>
  </si>
  <si>
    <t>Завершено</t>
  </si>
  <si>
    <t>Затраченное время</t>
  </si>
  <si>
    <t>Оценка/27,00</t>
  </si>
  <si>
    <t>Процент успешности, %</t>
  </si>
  <si>
    <t>Младенчество, ранний возраст (0-3 года)</t>
  </si>
  <si>
    <t>Младший дошкольный возраст, средний дошкольный возраст (3-5 лет)</t>
  </si>
  <si>
    <t>Старший дошкольный возраст (6-7 лет)</t>
  </si>
  <si>
    <t>Предметно-пространственная среда</t>
  </si>
  <si>
    <t>Присмотр и уход за детьми</t>
  </si>
  <si>
    <t>Речь и мышление</t>
  </si>
  <si>
    <t>Виды активности</t>
  </si>
  <si>
    <t>Взаимодействия</t>
  </si>
  <si>
    <t>Средний %</t>
  </si>
  <si>
    <t xml:space="preserve">Виды активности </t>
  </si>
  <si>
    <t>В. 1 /0,00</t>
  </si>
  <si>
    <t>В. 2 /0,00</t>
  </si>
  <si>
    <t>В. 3 /0,00</t>
  </si>
  <si>
    <t>В. 4 /0,00</t>
  </si>
  <si>
    <t>В. 5 /0,00</t>
  </si>
  <si>
    <t>В. 6 /0,00</t>
  </si>
  <si>
    <t>В. 7 /1,00</t>
  </si>
  <si>
    <t>В. 8 /1,00</t>
  </si>
  <si>
    <t>В. 9 /1,00</t>
  </si>
  <si>
    <t>В. 10 /1,00</t>
  </si>
  <si>
    <t>В. 11 /1,00</t>
  </si>
  <si>
    <t>В. 12 /1,00</t>
  </si>
  <si>
    <t>В. 13 /1,00</t>
  </si>
  <si>
    <t>В. 14 /1,00</t>
  </si>
  <si>
    <t>В. 15 /1,00</t>
  </si>
  <si>
    <t>В. 16 /1,00</t>
  </si>
  <si>
    <t>В. 17 /1,00</t>
  </si>
  <si>
    <t>В. 18 /1,00</t>
  </si>
  <si>
    <t>В. 19 /1,00</t>
  </si>
  <si>
    <t>В. 20 /1,00</t>
  </si>
  <si>
    <t>В. 21 /1,00</t>
  </si>
  <si>
    <t>В. 22 /1,00</t>
  </si>
  <si>
    <t>В. 23 /1,00</t>
  </si>
  <si>
    <t>В. 24 /1,00</t>
  </si>
  <si>
    <t>В. 25 /1,00</t>
  </si>
  <si>
    <t>В. 26 /1,00</t>
  </si>
  <si>
    <t>В. 27 /1,00</t>
  </si>
  <si>
    <t>Абдульменова Рузиля Файзхановна</t>
  </si>
  <si>
    <t>4540001434@edu.tatar.ru</t>
  </si>
  <si>
    <t>Вахитовский район г. Казани</t>
  </si>
  <si>
    <t>МАДОУ "Детский сад 188"</t>
  </si>
  <si>
    <t>Нет</t>
  </si>
  <si>
    <t>35 лет</t>
  </si>
  <si>
    <t>6 лет</t>
  </si>
  <si>
    <t>Завершенные</t>
  </si>
  <si>
    <t>13 Сентябрь 2023  10:29</t>
  </si>
  <si>
    <t>13 Сентябрь 2023  11:46</t>
  </si>
  <si>
    <t>1 ч. 16 мин.</t>
  </si>
  <si>
    <t>Ахметзянова Альбина Асхатовна</t>
  </si>
  <si>
    <t>4550000084@edu.tatar.ru</t>
  </si>
  <si>
    <t>МАДОУ "Детский сад №312 комбинированного вида" Вахитовского района г. Казани</t>
  </si>
  <si>
    <t>Высшая квалификационная категория</t>
  </si>
  <si>
    <t>14 лет</t>
  </si>
  <si>
    <t>10 лет</t>
  </si>
  <si>
    <t>11 Сентябрь 2023  13:05</t>
  </si>
  <si>
    <t>11 Сентябрь 2023  13:39</t>
  </si>
  <si>
    <t>34 мин. 8 сек.</t>
  </si>
  <si>
    <t>Ахметзянова Зухра Хамзеевна</t>
  </si>
  <si>
    <t>4543002555@edu.tatar.ru</t>
  </si>
  <si>
    <t>Муниципальное автономное дошкольное образовательное учреждение «Детский сад №273 комбинированного вида с татарским языком воспитания и обучения» Вахитовского района г.Казани</t>
  </si>
  <si>
    <t>Первая квалификационная категория</t>
  </si>
  <si>
    <t>7 лет</t>
  </si>
  <si>
    <t>11 Сентябрь 2023  17:33</t>
  </si>
  <si>
    <t>11 Сентябрь 2023  19:57</t>
  </si>
  <si>
    <t>2 час. 24 мин.</t>
  </si>
  <si>
    <t>Ахмитшина Минзия Фаритовна</t>
  </si>
  <si>
    <t>4560000194@edu.tatar.ru</t>
  </si>
  <si>
    <t>Муниципальное бюджетное дошкольное образовательное учреждение "Детский вад № 212"</t>
  </si>
  <si>
    <t>47</t>
  </si>
  <si>
    <t>31</t>
  </si>
  <si>
    <t>13 Сентябрь 2023  13:46</t>
  </si>
  <si>
    <t>13 Сентябрь 2023  14:18</t>
  </si>
  <si>
    <t>31 мин. 36 сек.</t>
  </si>
  <si>
    <t>Ахунова Гульнур Мирсалимовна</t>
  </si>
  <si>
    <t>4543005545@edu.tatar.ru</t>
  </si>
  <si>
    <t>Муниципальное автономное дошкольное образовательное учреждение "Детский сад №273 комбинированного вида с татарским языком воспитания и обучения"</t>
  </si>
  <si>
    <t>26 лет</t>
  </si>
  <si>
    <t>26</t>
  </si>
  <si>
    <t>11 Сентябрь 2023  13:00</t>
  </si>
  <si>
    <t>11 Сентябрь 2023  13:31</t>
  </si>
  <si>
    <t>30 мин. 51 сек.</t>
  </si>
  <si>
    <t>Балашова Алевтина Юрьевна</t>
  </si>
  <si>
    <t>4535000134@edu.tatar.ru</t>
  </si>
  <si>
    <t>Муниципальное автономное дошкольное образовательное учреждение "Детский сад №136 комбинированного вида с татарским языком воспитания и обучения" Вахитовского района г.Казани</t>
  </si>
  <si>
    <t>19</t>
  </si>
  <si>
    <t>12 Сентябрь 2023  12:48</t>
  </si>
  <si>
    <t>12 Сентябрь 2023  19:31</t>
  </si>
  <si>
    <t>6 час. 42 мин.</t>
  </si>
  <si>
    <t>Валиуллина Алина Рамилевна</t>
  </si>
  <si>
    <t>4540005674@edu.tatar.ru</t>
  </si>
  <si>
    <t>МАДОУ «Детский сад №188 комбинированного вида с татарским языком воспитания и обучения» Вахитовского района г.Казани</t>
  </si>
  <si>
    <t>11 месяцев/ 8 лет</t>
  </si>
  <si>
    <t>12 Сентябрь 2023  13:25</t>
  </si>
  <si>
    <t>12 Сентябрь 2023  14:09</t>
  </si>
  <si>
    <t>44 мин.</t>
  </si>
  <si>
    <t>Валишина Земфира Реваловна</t>
  </si>
  <si>
    <t>4541006794@edu.tatar.ru</t>
  </si>
  <si>
    <t>Муниципальное автономное дошкольное образовательное учреждение "Детский сад №263 комбинированного вида" Вахитовского района г.Казани</t>
  </si>
  <si>
    <t>28 дней/2 месяца/37 лет</t>
  </si>
  <si>
    <t>8 Сентябрь 2023  10:24</t>
  </si>
  <si>
    <t>8 Сентябрь 2023  13:05</t>
  </si>
  <si>
    <t>2 час. 40 мин.</t>
  </si>
  <si>
    <t>Ваняшина Светлана Николаевна</t>
  </si>
  <si>
    <t>4540009944@edu.tatar.ru</t>
  </si>
  <si>
    <t>МАДОУ "Детский сад №188 комбинированного вида с татарским языком воспитания и обучения" Вахитовского района г Казани</t>
  </si>
  <si>
    <t>28 лет 7 месяцев</t>
  </si>
  <si>
    <t>13 Сентябрь 2023  17:39</t>
  </si>
  <si>
    <t>13 Сентябрь 2023  17:53</t>
  </si>
  <si>
    <t>13 мин. 36 сек.</t>
  </si>
  <si>
    <t>Вахитова Лейсан Фаритовна</t>
  </si>
  <si>
    <t>4553000144@edu.tatar.ru</t>
  </si>
  <si>
    <t>МАДОУ "Детский сад №49 комбинированного вида" Вахитовского района г.Казани</t>
  </si>
  <si>
    <t>11 лет</t>
  </si>
  <si>
    <t>12 Сентябрь 2023  11:33</t>
  </si>
  <si>
    <t>12 Сентябрь 2023  12:47</t>
  </si>
  <si>
    <t>1 ч. 13 мин.</t>
  </si>
  <si>
    <t>Габитова Айгуль Шейхулловна</t>
  </si>
  <si>
    <t>4549000024@edu.tatar.ru</t>
  </si>
  <si>
    <t>Муниципальное автономное дошкольное образовательное учреждение "Детский сад 255комбинированного вида"</t>
  </si>
  <si>
    <t>25</t>
  </si>
  <si>
    <t>18</t>
  </si>
  <si>
    <t>12 Сентябрь 2023  13:15</t>
  </si>
  <si>
    <t>12 Сентябрь 2023  15:55</t>
  </si>
  <si>
    <t>Газизова Люция Габдулбаровна</t>
  </si>
  <si>
    <t>4551000034@edu.tatar.ru</t>
  </si>
  <si>
    <t>МАДОУ "Детский сад №209 комбинированного вида с татарским языком воспитания и обучения"</t>
  </si>
  <si>
    <t>37 лет</t>
  </si>
  <si>
    <t>8 Сентябрь 2023  15:05</t>
  </si>
  <si>
    <t>8 Сентябрь 2023  15:36</t>
  </si>
  <si>
    <t>31 мин. 32 сек.</t>
  </si>
  <si>
    <t>Галимзянова Зухра Фанисовна</t>
  </si>
  <si>
    <t>4551000244@edu.tatar.ru</t>
  </si>
  <si>
    <t>5 лет</t>
  </si>
  <si>
    <t>4 года</t>
  </si>
  <si>
    <t>11 Сентябрь 2023  13:51</t>
  </si>
  <si>
    <t>11 Сентябрь 2023  14:18</t>
  </si>
  <si>
    <t>26 мин. 22 сек.</t>
  </si>
  <si>
    <t>Гареева Рауза Юсуповна</t>
  </si>
  <si>
    <t>4551000404@edu.tatar.ru</t>
  </si>
  <si>
    <t>42 года</t>
  </si>
  <si>
    <t>8 Сентябрь 2023  12:46</t>
  </si>
  <si>
    <t>8 Сентябрь 2023  13:50</t>
  </si>
  <si>
    <t>1 ч. 4 мин.</t>
  </si>
  <si>
    <t>Гасимова Гульназ Мансуровна</t>
  </si>
  <si>
    <t>4552000024@edu.tatar.ru</t>
  </si>
  <si>
    <t>МБДОУ "Детский сад №63"</t>
  </si>
  <si>
    <t>16</t>
  </si>
  <si>
    <t>11 Сентябрь 2023  20:15</t>
  </si>
  <si>
    <t>11 Сентябрь 2023  20:43</t>
  </si>
  <si>
    <t>27 мин. 47 сек.</t>
  </si>
  <si>
    <t>Гафарова Лейсан Альхаснуровна</t>
  </si>
  <si>
    <t>4549000184@edu.tatar.ru</t>
  </si>
  <si>
    <t>МАДОУ "Детский сад №255 комбинированного вида" Вахитовского района г.Казани</t>
  </si>
  <si>
    <t>СЗД</t>
  </si>
  <si>
    <t>11 лет, 3 месяца, 2 дня</t>
  </si>
  <si>
    <t>-</t>
  </si>
  <si>
    <t>11 Сентябрь 2023  19:45</t>
  </si>
  <si>
    <t>12 Сентябрь 2023  00:48</t>
  </si>
  <si>
    <t>5 час. 2 мин.</t>
  </si>
  <si>
    <t>Гиниятова Динара Эриковна</t>
  </si>
  <si>
    <t>4541004564@edu.tatar.ru</t>
  </si>
  <si>
    <t>1 день/3 месяца/34 года</t>
  </si>
  <si>
    <t>11 Сентябрь 2023  11:03</t>
  </si>
  <si>
    <t>11 Сентябрь 2023  11:28</t>
  </si>
  <si>
    <t>25 мин. 21 сек.</t>
  </si>
  <si>
    <t>Гудочкина Наиля Наилевна</t>
  </si>
  <si>
    <t>4547000104@edu.tatar.ru</t>
  </si>
  <si>
    <t>МАДОУ "Детский сад №214"</t>
  </si>
  <si>
    <t>33</t>
  </si>
  <si>
    <t>8 Сентябрь 2023  08:19</t>
  </si>
  <si>
    <t>8 Сентябрь 2023  08:41</t>
  </si>
  <si>
    <t>21 мин. 33 сек.</t>
  </si>
  <si>
    <t>Давидова Сириня Насибулловна</t>
  </si>
  <si>
    <t>4547000034@edu.tatar.ru</t>
  </si>
  <si>
    <t>МАДОУ ДЕТСКИЙ САД №214 комбинированного вида г.Казани</t>
  </si>
  <si>
    <t>12</t>
  </si>
  <si>
    <t>5</t>
  </si>
  <si>
    <t>7 Сентябрь 2023  15:34</t>
  </si>
  <si>
    <t>8 Сентябрь 2023  10:17</t>
  </si>
  <si>
    <t>18 час. 43 мин.</t>
  </si>
  <si>
    <t>Денисова Лиана Вячеславовна</t>
  </si>
  <si>
    <t>4561000284@edu.tatar.ru</t>
  </si>
  <si>
    <t>МАДОУд/с 283</t>
  </si>
  <si>
    <t>38 лет</t>
  </si>
  <si>
    <t>27 лет</t>
  </si>
  <si>
    <t>12 Сентябрь 2023  20:12</t>
  </si>
  <si>
    <t>13 Сентябрь 2023  00:05</t>
  </si>
  <si>
    <t>3 час. 52 мин.</t>
  </si>
  <si>
    <t>Енгалычева Виктория Сергеевна</t>
  </si>
  <si>
    <t>4544007774@edu.tatar.ru</t>
  </si>
  <si>
    <t>МБДОУ "Детский сад №289 комбинированного вида"Вахитовского района г.Казани</t>
  </si>
  <si>
    <t>13</t>
  </si>
  <si>
    <t>3</t>
  </si>
  <si>
    <t>11 Сентябрь 2023  13:46</t>
  </si>
  <si>
    <t>11 Сентябрь 2023  14:14</t>
  </si>
  <si>
    <t>27 мин. 45 сек.</t>
  </si>
  <si>
    <t>Закирова Людмила Александровна</t>
  </si>
  <si>
    <t>4549000134@edu.tatar.ru</t>
  </si>
  <si>
    <t>Муниципальное автономное дошкольное образовательное учреждение "Детский сад № 255"</t>
  </si>
  <si>
    <t>30</t>
  </si>
  <si>
    <t>11</t>
  </si>
  <si>
    <t>13 Сентябрь 2023  13:04</t>
  </si>
  <si>
    <t>13 Сентябрь 2023  13:38</t>
  </si>
  <si>
    <t>34 мин. 1 сек.</t>
  </si>
  <si>
    <t>Зиннатуллина Сания Магсумовна</t>
  </si>
  <si>
    <t>45170008884@edu.tatar.ru</t>
  </si>
  <si>
    <t>МБДОУ "Детский сад №89 комбинированного вида с татарским языком воспитания и обучения"</t>
  </si>
  <si>
    <t>51</t>
  </si>
  <si>
    <t>41</t>
  </si>
  <si>
    <t>8 Сентябрь 2023  19:13</t>
  </si>
  <si>
    <t>8 Сентябрь 2023  19:56</t>
  </si>
  <si>
    <t>42 мин. 58 сек.</t>
  </si>
  <si>
    <t>Ибрагимова Гульшат Муллахматовна</t>
  </si>
  <si>
    <t>4550000074@edu.tatar.ru</t>
  </si>
  <si>
    <t>МАДОУ "Детский сад № 312 комбинированного вида" Вахитовского района г. Казани</t>
  </si>
  <si>
    <t>16 лет</t>
  </si>
  <si>
    <t>11 Сентябрь 2023  14:08</t>
  </si>
  <si>
    <t>11 Сентябрь 2023  14:22</t>
  </si>
  <si>
    <t>13 мин. 48 сек.</t>
  </si>
  <si>
    <t>Латыпова Надежда Алексеевна</t>
  </si>
  <si>
    <t>4549000084@edu.tatar.ru</t>
  </si>
  <si>
    <t>Муниципальное автономное дошкольное образовательное учреждение "Детский сад № 255""</t>
  </si>
  <si>
    <t>14</t>
  </si>
  <si>
    <t>12 Сентябрь 2023  16:02</t>
  </si>
  <si>
    <t>12 Сентябрь 2023  16:46</t>
  </si>
  <si>
    <t>44 мин. 23 сек.</t>
  </si>
  <si>
    <t>Лашкина Татьяна Константиновна</t>
  </si>
  <si>
    <t>4561000804@edu.tatar.ru</t>
  </si>
  <si>
    <t>Муниципальное автономное дошкольное образовательное учреждение "Детский сад №283"</t>
  </si>
  <si>
    <t>27</t>
  </si>
  <si>
    <t>12 Сентябрь 2023  14:29</t>
  </si>
  <si>
    <t>15 Сентябрь 2023  14:30</t>
  </si>
  <si>
    <t>3 дн.</t>
  </si>
  <si>
    <t>Мингалиева Нурзия Батрутдиновна</t>
  </si>
  <si>
    <t>4552007775@edu.tatar.ru</t>
  </si>
  <si>
    <t>36</t>
  </si>
  <si>
    <t>11 Сентябрь 2023  10:26</t>
  </si>
  <si>
    <t>11 Сентябрь 2023  11:20</t>
  </si>
  <si>
    <t>54 мин. 13 сек.</t>
  </si>
  <si>
    <t>Миндубаева Гульшат Ильдусовна</t>
  </si>
  <si>
    <t>45170003594@edu.tatar.ru</t>
  </si>
  <si>
    <t>1 год 8 дней</t>
  </si>
  <si>
    <t>8 Сентябрь 2023  16:25</t>
  </si>
  <si>
    <t>8 Сентябрь 2023  19:09</t>
  </si>
  <si>
    <t>2 час. 44 мин.</t>
  </si>
  <si>
    <t>Миннуллина Лейсан Зуфаровна</t>
  </si>
  <si>
    <t>4547001154@edu.tatar.ru</t>
  </si>
  <si>
    <t>МАДОУ "Детский сад №214" комбинированного вида Вахитовского района</t>
  </si>
  <si>
    <t>23</t>
  </si>
  <si>
    <t>7</t>
  </si>
  <si>
    <t>7 Сентябрь 2023  14:35</t>
  </si>
  <si>
    <t>7 Сентябрь 2023  18:20</t>
  </si>
  <si>
    <t>3 час. 45 мин.</t>
  </si>
  <si>
    <t>Мотыгуллина Алия Сабировна</t>
  </si>
  <si>
    <t>4551000254@edu.tatar.ru</t>
  </si>
  <si>
    <t>МАДОУ "Детский сад комбинированного вида с татарским языком воспитания и обучения"</t>
  </si>
  <si>
    <t>19 лет</t>
  </si>
  <si>
    <t>12 Сентябрь 2023  13:56</t>
  </si>
  <si>
    <t>12 Сентябрь 2023  14:14</t>
  </si>
  <si>
    <t>17 мин. 49 сек.</t>
  </si>
  <si>
    <t>Мусина Алия Мансуровна</t>
  </si>
  <si>
    <t>4550000044@edu.tatar.ru</t>
  </si>
  <si>
    <t>МАДОУ "Детский сад №312 комбинированного вида" Вахитовского района г.Казани</t>
  </si>
  <si>
    <t>20 лет</t>
  </si>
  <si>
    <t>15 лет</t>
  </si>
  <si>
    <t>11 Сентябрь 2023  09:07</t>
  </si>
  <si>
    <t>11 Сентябрь 2023  10:14</t>
  </si>
  <si>
    <t>1 ч. 6 мин.</t>
  </si>
  <si>
    <t>Мухаметзянова Рамзия Файзрахмановна</t>
  </si>
  <si>
    <t>4552000104@edu.tatar.ru</t>
  </si>
  <si>
    <t>МБДОУ "Детский сад 63"</t>
  </si>
  <si>
    <t>28</t>
  </si>
  <si>
    <t>24</t>
  </si>
  <si>
    <t>7 Сентябрь 2023  20:56</t>
  </si>
  <si>
    <t>7 Сентябрь 2023  22:19</t>
  </si>
  <si>
    <t>1 ч. 23 мин.</t>
  </si>
  <si>
    <t>Мухаметова Юлия Александровна</t>
  </si>
  <si>
    <t>4561000134@edu.tatar.ru</t>
  </si>
  <si>
    <t>МАДОУ "Детский сад №283 комбинированного вида" Вахитовского района г.Казани</t>
  </si>
  <si>
    <t>13 Сентябрь 2023  20:01</t>
  </si>
  <si>
    <t>13 Сентябрь 2023  21:27</t>
  </si>
  <si>
    <t>1 ч. 26 мин.</t>
  </si>
  <si>
    <t>Надршина Айгуль Айратовна</t>
  </si>
  <si>
    <t>4560003394@edu.tatar.ru</t>
  </si>
  <si>
    <t>МБДОУ "Детский сад № 212 комбинированного вида" Вахитовского района г. Казани</t>
  </si>
  <si>
    <t>4</t>
  </si>
  <si>
    <t>16/2/4</t>
  </si>
  <si>
    <t>14 Сентябрь 2023  17:23</t>
  </si>
  <si>
    <t>14 Сентябрь 2023  17:45</t>
  </si>
  <si>
    <t>22 мин. 25 сек.</t>
  </si>
  <si>
    <t>Нигматуллина Рания Салимовна</t>
  </si>
  <si>
    <t>4543001544@edu.tatar.ru</t>
  </si>
  <si>
    <t>МАДОУ № 273 комбинированного вида с татарским языком воспитания и обучения Вахитовского района</t>
  </si>
  <si>
    <t>40</t>
  </si>
  <si>
    <t>39</t>
  </si>
  <si>
    <t>12 Сентябрь 2023  14:37</t>
  </si>
  <si>
    <t>1 ч. 11 мин.</t>
  </si>
  <si>
    <t>Новикова Мария Дмитриевна</t>
  </si>
  <si>
    <t>4544008884@edu.tatar.ru</t>
  </si>
  <si>
    <t>МБДОУ "Детский сад №289 комбинированного вида" Вахитовского района г.Казани</t>
  </si>
  <si>
    <t>46</t>
  </si>
  <si>
    <t>38</t>
  </si>
  <si>
    <t>11 Сентябрь 2023  11:37</t>
  </si>
  <si>
    <t>11 Сентябрь 2023  12:17</t>
  </si>
  <si>
    <t>40 мин. 1 сек.</t>
  </si>
  <si>
    <t>Романова Венера Насибулловна</t>
  </si>
  <si>
    <t>4541001684@edu.tatar.ru</t>
  </si>
  <si>
    <t>7 дней/0 месяцев/23 года</t>
  </si>
  <si>
    <t>11 Сентябрь 2023  09:28</t>
  </si>
  <si>
    <t>11 Сентябрь 2023  10:58</t>
  </si>
  <si>
    <t>1 ч. 29 мин.</t>
  </si>
  <si>
    <t>Сагирова Ландыш Нагимовна</t>
  </si>
  <si>
    <t>4550009874@edu.tatar.ru</t>
  </si>
  <si>
    <t>11 Сентябрь 2023  13:44</t>
  </si>
  <si>
    <t>11 Сентябрь 2023  14:04</t>
  </si>
  <si>
    <t>20 мин. 36 сек.</t>
  </si>
  <si>
    <t>Салимова Альфия Альбертовна</t>
  </si>
  <si>
    <t>4543007774@edu.tatar.ru</t>
  </si>
  <si>
    <t>Муниципальное автономное дошкольное учреждение "Детский сад №273 комбинированного вида с татарским языком воспитания и обучения"</t>
  </si>
  <si>
    <t>23 года</t>
  </si>
  <si>
    <t>2 года 2 месяца</t>
  </si>
  <si>
    <t>10 Сентябрь 2023  20:24</t>
  </si>
  <si>
    <t>11 Сентябрь 2023  13:53</t>
  </si>
  <si>
    <t>17 час. 28 мин.</t>
  </si>
  <si>
    <t>Сафиуллина Наиля Наилевна</t>
  </si>
  <si>
    <t>4553000164@edu.tatar.ru</t>
  </si>
  <si>
    <t>МАДОУ "Детский сад №49 комбинированного вида" Вахитовского района г. Казани</t>
  </si>
  <si>
    <t>13 Сентябрь 2023  16:41</t>
  </si>
  <si>
    <t>13 Сентябрь 2023  16:57</t>
  </si>
  <si>
    <t>15 мин. 54 сек.</t>
  </si>
  <si>
    <t>Скрябина Анна Витальевна</t>
  </si>
  <si>
    <t>4554009914@edu.tatar.ru</t>
  </si>
  <si>
    <t>Муниципальное бюджетное дошкольное образовательное учреждение "Детский сад №15 комбинированного вида" Вахитовского района г. Казании</t>
  </si>
  <si>
    <t>21 год</t>
  </si>
  <si>
    <t>10 Сентябрь 2023  18:25</t>
  </si>
  <si>
    <t>10 Сентябрь 2023  18:55</t>
  </si>
  <si>
    <t>29 мин. 54 сек.</t>
  </si>
  <si>
    <t>Тихонова Алена Валерьевна</t>
  </si>
  <si>
    <t>4549000144@edu.tatar.ru</t>
  </si>
  <si>
    <t>Муниципальное автономное дошкольное образовательное учреждение «Детский сад № 255»</t>
  </si>
  <si>
    <t>22</t>
  </si>
  <si>
    <t>12 Сентябрь 2023  17:00</t>
  </si>
  <si>
    <t>12 Сентябрь 2023  18:01</t>
  </si>
  <si>
    <t>1 ч. 1 мин.</t>
  </si>
  <si>
    <t>Туктарова Гульнара Ленаровна</t>
  </si>
  <si>
    <t>4550000104@edu.tatar.ru</t>
  </si>
  <si>
    <t>7 Сентябрь 2023  15:16</t>
  </si>
  <si>
    <t>9 Сентябрь 2023  17:04</t>
  </si>
  <si>
    <t>2 дн. 1 ч.</t>
  </si>
  <si>
    <t>Фахриева Гелюся Файзехановна</t>
  </si>
  <si>
    <t>4544000184@edu.tatar.ru</t>
  </si>
  <si>
    <t>15</t>
  </si>
  <si>
    <t>11 Сентябрь 2023  13:03</t>
  </si>
  <si>
    <t>11 Сентябрь 2023  13:25</t>
  </si>
  <si>
    <t>21 мин. 39 сек.</t>
  </si>
  <si>
    <t>Хайруллина Лейла Рафкатовна</t>
  </si>
  <si>
    <t>4544001194@edu.tatar.ru</t>
  </si>
  <si>
    <t>МБДОУ №Детский сад №289 комбинированного вида"Вахитовского района г.Казань</t>
  </si>
  <si>
    <t>11 Сентябрь 2023  13:29</t>
  </si>
  <si>
    <t>11 Сентябрь 2023  13:43</t>
  </si>
  <si>
    <t>13 мин. 41 сек.</t>
  </si>
  <si>
    <t>Хакимова  Алия Рамилевна</t>
  </si>
  <si>
    <t>4544002204@edu.tatar.ru</t>
  </si>
  <si>
    <t>10</t>
  </si>
  <si>
    <t>2</t>
  </si>
  <si>
    <t>8 Сентябрь 2023  13:28</t>
  </si>
  <si>
    <t>8 Сентябрь 2023  15:08</t>
  </si>
  <si>
    <t>1 ч. 39 мин.</t>
  </si>
  <si>
    <t>Чиликина Полина Павловна</t>
  </si>
  <si>
    <t>4554006024@edu.tatar.ru</t>
  </si>
  <si>
    <t>Муниципальное бюджетное дошкольное образовательное учреждение "Детский сад №15 комбинированного вида" Вахитовского района г.Казани</t>
  </si>
  <si>
    <t>10 Сентябрь 2023  17:36</t>
  </si>
  <si>
    <t>10 Сентябрь 2023  17:56</t>
  </si>
  <si>
    <t>20 мин. 17 сек.</t>
  </si>
  <si>
    <t>Шаймарданова Лилия Вазыховна</t>
  </si>
  <si>
    <t>4561000975@edu.tatar.ru</t>
  </si>
  <si>
    <t>12 Сентябрь 2023  15:07</t>
  </si>
  <si>
    <t>13 Сентябрь 2023  17:44</t>
  </si>
  <si>
    <t>1 день 2 час.</t>
  </si>
  <si>
    <t>Шайнурова Гузель Шамилевна</t>
  </si>
  <si>
    <t>4551000224@edu.tatar.ru</t>
  </si>
  <si>
    <t>25 лет</t>
  </si>
  <si>
    <t>11 Сентябрь 2023  12:34</t>
  </si>
  <si>
    <t>26 мин. 33 сек.</t>
  </si>
  <si>
    <t>Шарафутдинова Надежда Климовна</t>
  </si>
  <si>
    <t>4554006514@edu.tatar.ru</t>
  </si>
  <si>
    <t>Муниципальное бюджетное дошкольное образовательное учреждение "Детский сад №15 комбинированного вида" Вахитовского района г. Казани</t>
  </si>
  <si>
    <t>12 лет</t>
  </si>
  <si>
    <t>10 Сентябрь 2023  18:06</t>
  </si>
  <si>
    <t>10 Сентябрь 2023  18:20</t>
  </si>
  <si>
    <t>14 мин. 32 сек.</t>
  </si>
  <si>
    <t>Шарипова Фарида Габдулахатовна</t>
  </si>
  <si>
    <t>4546004444@edu.tatar.ru</t>
  </si>
  <si>
    <t>Муниципальное бюджетное дошкольное образовательное учреждение "Детский сад №102" Вахитовского района</t>
  </si>
  <si>
    <t>13870/456/38</t>
  </si>
  <si>
    <t>11315/372/31</t>
  </si>
  <si>
    <t>8 Сентябрь 2023  10:52</t>
  </si>
  <si>
    <t>11 Сентябрь 2023  12:25</t>
  </si>
  <si>
    <t>3 дн. 1 ч.</t>
  </si>
  <si>
    <t>Шарифуллина Рита Разыховна</t>
  </si>
  <si>
    <t>4544000124@edu.tatar.ru</t>
  </si>
  <si>
    <t>МБДОУ "Детский сад №289 комбинированного вида"Вахитовского района  г.Казани</t>
  </si>
  <si>
    <t>29</t>
  </si>
  <si>
    <t>11 Сентябрь 2023  10:19</t>
  </si>
  <si>
    <t>11 Сентябрь 2023  11:32</t>
  </si>
  <si>
    <t>Шигапова Нурзия Юсуповна</t>
  </si>
  <si>
    <t>4551000015@edu.tatar.ru</t>
  </si>
  <si>
    <t>40 лет</t>
  </si>
  <si>
    <t>11 Сентябрь 2023  15:31</t>
  </si>
  <si>
    <t>11 Сентябрь 2023  15:53</t>
  </si>
  <si>
    <t>21 мин. 44 сек.</t>
  </si>
  <si>
    <t>Шипигина Марина Геннадьевна</t>
  </si>
  <si>
    <t>4547000024@edu.tatar.ru</t>
  </si>
  <si>
    <t>МАДОУ "Детский сад № 214 комбинированного вида Вахитовского района г. Казани"</t>
  </si>
  <si>
    <t>18 лет</t>
  </si>
  <si>
    <t>8 лет</t>
  </si>
  <si>
    <t>7 Сентябрь 2023  14:21</t>
  </si>
  <si>
    <t>7 Сентябрь 2023  20:24</t>
  </si>
  <si>
    <t>6 час. 3 мин.</t>
  </si>
  <si>
    <t>Штеркель Елена Николаевна</t>
  </si>
  <si>
    <t>4553000024@edu.tatar.ru</t>
  </si>
  <si>
    <t>13 Сентябрь 2023  16:11</t>
  </si>
  <si>
    <t>13 Сентябрь 2023  16:36</t>
  </si>
  <si>
    <t>24 мин. 37 сек.</t>
  </si>
  <si>
    <t>Яковлева Алсу Анваровна</t>
  </si>
  <si>
    <t>4540004444@edu.tatar.ru</t>
  </si>
  <si>
    <t>Муниципального автономного дошкольного  образовательного учреждения «Детский сад №188 комбинированного вида с татарским языком  воспитания и обучения Вахитовского района г. Казани</t>
  </si>
  <si>
    <t>25 лет 4 месяца</t>
  </si>
  <si>
    <t>14 Сентябрь 2023  10:52</t>
  </si>
  <si>
    <t>14 Сентябрь 2023  11:58</t>
  </si>
  <si>
    <t>Общее среднее</t>
  </si>
  <si>
    <t>Оценка/22,00</t>
  </si>
  <si>
    <t>Савина Илюся Мустафаевна</t>
  </si>
  <si>
    <t>4538004414@edu.tatar.ru</t>
  </si>
  <si>
    <t>Муниципальное бюджетное дошкольное образовательное учреждение "Детский сад №77 комбинированного твида" Вахитовского района г. Казани</t>
  </si>
  <si>
    <t>37 лет 24 дня</t>
  </si>
  <si>
    <t>8 Сентябрь 2023  11:30</t>
  </si>
  <si>
    <t>8 Сентябрь 2023  12:30</t>
  </si>
  <si>
    <t>1 ч.</t>
  </si>
  <si>
    <t>Оценка/20,00</t>
  </si>
  <si>
    <t>Анисимова Любовь Анатольевна</t>
  </si>
  <si>
    <t>4550000024@edu.tatar.ru</t>
  </si>
  <si>
    <t>45 лет</t>
  </si>
  <si>
    <t>43 года</t>
  </si>
  <si>
    <t>7 Сентябрь 2023  10:43</t>
  </si>
  <si>
    <t>7 Сентябрь 2023  12:14</t>
  </si>
  <si>
    <t>1 ч. 31 мин.</t>
  </si>
  <si>
    <t>Валеева Людмила Николаевна</t>
  </si>
  <si>
    <t>4554001484@edu.tatar.ru</t>
  </si>
  <si>
    <t>МБДОУ "Детский сад N 15 комбинированного вида" г. Казани</t>
  </si>
  <si>
    <t>11 Сентябрь 2023  08:43</t>
  </si>
  <si>
    <t>11 Сентябрь 2023  10:08</t>
  </si>
  <si>
    <t>1 ч. 24 мин.</t>
  </si>
  <si>
    <t>Гайниева Венера Маратовна</t>
  </si>
  <si>
    <t>4535003304@edu.tatar.ru</t>
  </si>
  <si>
    <t>50</t>
  </si>
  <si>
    <t>48</t>
  </si>
  <si>
    <t>12 Сентябрь 2023  14:57</t>
  </si>
  <si>
    <t>2 час. 10 мин.</t>
  </si>
  <si>
    <t>Зияутдинова Ильзира Фанисовна</t>
  </si>
  <si>
    <t>45170005434@edu.tatar.ru</t>
  </si>
  <si>
    <t>Муниципальное бюджетное дошкольное образовательное учреждение "Детский сад №89 комбинированного вида с татарским языком воспитания и обучения" Вахитовского района г. Казани</t>
  </si>
  <si>
    <t>6</t>
  </si>
  <si>
    <t>9 Сентябрь 2023  12:41</t>
  </si>
  <si>
    <t>9 Сентябрь 2023  14:54</t>
  </si>
  <si>
    <t>2 час. 13 мин.</t>
  </si>
  <si>
    <t>Игнатьева Ольга Юрьевна</t>
  </si>
  <si>
    <t>4561004415@edu.tatar.ru</t>
  </si>
  <si>
    <t>35</t>
  </si>
  <si>
    <t>13 Сентябрь 2023  09:25</t>
  </si>
  <si>
    <t>13 Сентябрь 2023  11:13</t>
  </si>
  <si>
    <t>1 ч. 47 мин.</t>
  </si>
  <si>
    <t>Караптан Людмила Николаевна</t>
  </si>
  <si>
    <t>4554000004@edu.tatar.ru</t>
  </si>
  <si>
    <t>муниципальное бюджетное дошкольное образовательное учреждение "Детский сад № 15 комбинированного вида" Вахитовского района г.Казани</t>
  </si>
  <si>
    <t>33 года</t>
  </si>
  <si>
    <t>13 Сентябрь 2023  09:44</t>
  </si>
  <si>
    <t>13 Сентябрь 2023  11:05</t>
  </si>
  <si>
    <t>1 ч. 21 мин.</t>
  </si>
  <si>
    <t>Кузнецова Светлана Витальевна</t>
  </si>
  <si>
    <t>4541000354@edu.tatar.ru</t>
  </si>
  <si>
    <t>7 дней/2 месяца/41 год</t>
  </si>
  <si>
    <t>8 Сентябрь 2023  09:09</t>
  </si>
  <si>
    <t>8 Сентябрь 2023  10:20</t>
  </si>
  <si>
    <t>Родионова Елена Геннадьевна</t>
  </si>
  <si>
    <t>4538000444@edu.tatar.ru</t>
  </si>
  <si>
    <t>Муниципальное бюджетное дошкольное образовательное учреждение "Детский сад №77 комбинированного вида" Вахитовского района г.Казани</t>
  </si>
  <si>
    <t>11 Сентябрь 2023  11:33</t>
  </si>
  <si>
    <t>2 час. 48 мин.</t>
  </si>
  <si>
    <t>Хайбуллина Гульфиза Магсумзяновна</t>
  </si>
  <si>
    <t>4547007174@edu.tatar.ru</t>
  </si>
  <si>
    <t>МАДОУ 214 Комбинированного вида</t>
  </si>
  <si>
    <t>17</t>
  </si>
  <si>
    <t>8 Сентябрь 2023  09:00</t>
  </si>
  <si>
    <t>8 Сентябрь 2023  09:37</t>
  </si>
  <si>
    <t>36 мин. 55 сек.</t>
  </si>
  <si>
    <t>Шайдуллина Элина Фаритовна</t>
  </si>
  <si>
    <t>4549000164@edu.tatar.ru</t>
  </si>
  <si>
    <t>МАДОУ "Детский сад №255 комбинированного вида" Вахитовского района г. Казани</t>
  </si>
  <si>
    <t>27 лет 1 месяц 20 дней</t>
  </si>
  <si>
    <t>12 Сентябрь 2023  09:14</t>
  </si>
  <si>
    <t>12 Сентябрь 2023  10:48</t>
  </si>
  <si>
    <t>1 ч. 34 мин.</t>
  </si>
  <si>
    <t>Нормативно-правовые вопросы управления образовательной организацией</t>
  </si>
  <si>
    <t>Управление кадровыми ресурсами</t>
  </si>
  <si>
    <t>Управление учебно-материальными ресурсами</t>
  </si>
  <si>
    <t>Управление образовательной деятельностью</t>
  </si>
  <si>
    <t>Управление информационно-методическими ресурсами</t>
  </si>
  <si>
    <t>Балясова Елена Владимировна</t>
  </si>
  <si>
    <t>4549000003@edu.tatar.ru</t>
  </si>
  <si>
    <t>муниципальное автономное дошкольное образовательное учреждение"детский сад № 255 комбинированного вида"</t>
  </si>
  <si>
    <t>45</t>
  </si>
  <si>
    <t>11 Сентябрь 2023  13:37</t>
  </si>
  <si>
    <t>11 Сентябрь 2023  16:11</t>
  </si>
  <si>
    <t>2 час. 34 мин.</t>
  </si>
  <si>
    <t>Горшкова Людмила Владимировна</t>
  </si>
  <si>
    <t>12 Сентябрь 2023  13:48</t>
  </si>
  <si>
    <t>13 Сентябрь 2023  10:22</t>
  </si>
  <si>
    <t>20 час. 34 мин.</t>
  </si>
  <si>
    <t>Камалетдинова Ильмира Харуновна</t>
  </si>
  <si>
    <t>4543000013@edu.tatar.ru</t>
  </si>
  <si>
    <t>Муниципальное автономное дошкольное образовательное учреждение "Детский сад №273 комбинированного вида с татарским языком воспитания и обучения" Вахитовского района г.Казани</t>
  </si>
  <si>
    <t>29 л 0 мес 28 дн</t>
  </si>
  <si>
    <t>11 Сентябрь 2023  15:56</t>
  </si>
  <si>
    <t>11 Сентябрь 2023  17:15</t>
  </si>
  <si>
    <t>1 ч. 18 мин.</t>
  </si>
  <si>
    <t>Кислова Наталья Юрьевна</t>
  </si>
  <si>
    <t>4544000003@edu.tatar.ru</t>
  </si>
  <si>
    <t>МБДОУ "Детский сад №289 комбинированного вида"</t>
  </si>
  <si>
    <t>21.6</t>
  </si>
  <si>
    <t>7 Сентябрь 2023  14:57</t>
  </si>
  <si>
    <t>14 Сентябрь 2023  12:11</t>
  </si>
  <si>
    <t>6 дн. 21 час.</t>
  </si>
  <si>
    <t>Товстенко Светлана Юрьевна</t>
  </si>
  <si>
    <t>4538000003@edu.tatar.ru</t>
  </si>
  <si>
    <t>муниципальное бюджетное дошкольное образовательное учреждение "Детский сад №77 комбинированного вида" Вахитовского района г. Казани</t>
  </si>
  <si>
    <t>5 дней/ 4 мес. /13 лет</t>
  </si>
  <si>
    <t>11 Сентябрь 2023  06:51</t>
  </si>
  <si>
    <t>11 Сентябрь 2023  08:18</t>
  </si>
  <si>
    <t>1 ч. 27 мин.</t>
  </si>
  <si>
    <t>Фасхиева Фирдания Руменовна</t>
  </si>
  <si>
    <t>4540000003@edu.tatar.ru</t>
  </si>
  <si>
    <t>Муниципальное автономное дошкольное образовательное учреждение    «Детский сад № 188 комбинированного вида с татарским языком  воспитания и обучения» Вахитовского района  г. Казани</t>
  </si>
  <si>
    <t>1 день 9 месяцев 28 лет</t>
  </si>
  <si>
    <t>8 Сентябрь 2023  09:25</t>
  </si>
  <si>
    <t>8 Сентябрь 2023  10:31</t>
  </si>
  <si>
    <t>1 ч. 5 мин.</t>
  </si>
  <si>
    <t>Халиуллина Лейсан Ришатовна</t>
  </si>
  <si>
    <t>45170000993@edu.tatar.ru</t>
  </si>
  <si>
    <t>Муниципальное бюджетное дошкольное образовательное учреждение "Детский сад № 89 с воспитанием и обучением на татарском языке" Вахитовского района г. Казани</t>
  </si>
  <si>
    <t>15 Сентябрь 2023  11:21</t>
  </si>
  <si>
    <t>15 Сентябрь 2023  12:27</t>
  </si>
  <si>
    <t>5 час. 1 мин.</t>
  </si>
  <si>
    <t>9 Сентябрь 2023  21:26</t>
  </si>
  <si>
    <t>9 Сентябрь 2023  16:24</t>
  </si>
  <si>
    <t>МБДОУ "Детский сад №89 комбинированного вида с татарским языком воспитания и обучения</t>
  </si>
  <si>
    <t>45170004448@edu.tatar.ru</t>
  </si>
  <si>
    <t>Хасанова Ильсияр Рашидовна</t>
  </si>
  <si>
    <t>40 мин. 54 сек.</t>
  </si>
  <si>
    <t>7 Сентябрь 2023  12:44</t>
  </si>
  <si>
    <t>7 Сентябрь 2023  12:03</t>
  </si>
  <si>
    <t>17 лет</t>
  </si>
  <si>
    <t>МАДОУ "Детский сад №214 комбинированного вида" Вахитовского района г.Казани</t>
  </si>
  <si>
    <t>4547002018@edu.tatar.ru</t>
  </si>
  <si>
    <t>Мочалова Марина Сергеевна</t>
  </si>
  <si>
    <t>37 мин. 10 сек.</t>
  </si>
  <si>
    <t>12 Сентябрь 2023  17:11</t>
  </si>
  <si>
    <t>12 Сентябрь 2023  16:34</t>
  </si>
  <si>
    <t>24 года</t>
  </si>
  <si>
    <t>28 лет</t>
  </si>
  <si>
    <t>4551000038@edu.tatar.ru</t>
  </si>
  <si>
    <t>Камалова Рузалия Габдульфатовна</t>
  </si>
  <si>
    <t>2 час. 3 мин.</t>
  </si>
  <si>
    <t>10 Сентябрь 2023  17:32</t>
  </si>
  <si>
    <t>10 Сентябрь 2023  15:28</t>
  </si>
  <si>
    <t>22 года</t>
  </si>
  <si>
    <t>Муниципальное бюджетное дошкольное образовательное учереждение "Детский сад №15 комбинированного вида" Вахитовского района г. Казани.</t>
  </si>
  <si>
    <t>4554002788@edu.tatar.ru</t>
  </si>
  <si>
    <t>Валеева Гульнара Файзелхаковна</t>
  </si>
  <si>
    <t>37 мин. 39 сек.</t>
  </si>
  <si>
    <t>14 Сентябрь 2023  10:58</t>
  </si>
  <si>
    <t>14 Сентябрь 2023  10:21</t>
  </si>
  <si>
    <t>4553000018@edu.tatar.ru</t>
  </si>
  <si>
    <t>Барабаш Елена Сергеевна</t>
  </si>
  <si>
    <t>2 час. 12 мин.</t>
  </si>
  <si>
    <t>11 Сентябрь 2023  16:46</t>
  </si>
  <si>
    <t>11 Сентябрь 2023  14:34</t>
  </si>
  <si>
    <t>МАДОУ 273 Вахитовского района г.Казани</t>
  </si>
  <si>
    <t>4543001118@edu.tatar.ru</t>
  </si>
  <si>
    <t>Арманшина Гульназ Сайфутдиновна</t>
  </si>
  <si>
    <t>Оценка/25,00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</si>
</sst>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2"/>
      <color rgb="FF000000"/>
      <name val="Calibri"/>
    </font>
    <font>
      <b/>
      <sz val="12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b/>
      <sz val="14"/>
      <color rgb="FF000000"/>
      <name val="Calibri"/>
      <family val="2"/>
      <charset val="204"/>
    </font>
    <font>
      <sz val="14"/>
      <color rgb="FF000000"/>
      <name val="Calibri"/>
      <family val="2"/>
      <charset val="204"/>
    </font>
    <font>
      <sz val="12"/>
      <color rgb="FF000000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/>
    <xf numFmtId="0" fontId="0" fillId="0" borderId="1" xfId="0" applyFont="1" applyBorder="1"/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0" fontId="0" fillId="0" borderId="0" xfId="0" applyFont="1"/>
    <xf numFmtId="0" fontId="3" fillId="0" borderId="1" xfId="0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/>
    <xf numFmtId="0" fontId="4" fillId="0" borderId="1" xfId="0" applyFont="1" applyBorder="1"/>
    <xf numFmtId="2" fontId="3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0" fillId="0" borderId="1" xfId="0" applyFont="1" applyBorder="1" applyAlignment="1">
      <alignment horizontal="center" vertical="center"/>
    </xf>
    <xf numFmtId="0" fontId="3" fillId="0" borderId="1" xfId="0" applyFont="1" applyBorder="1" applyAlignment="1"/>
    <xf numFmtId="0" fontId="0" fillId="0" borderId="1" xfId="0" applyBorder="1" applyAlignment="1">
      <alignment horizontal="center" vertical="center" wrapText="1"/>
    </xf>
    <xf numFmtId="0" fontId="2" fillId="0" borderId="1" xfId="0" applyFont="1" applyBorder="1"/>
    <xf numFmtId="0" fontId="0" fillId="0" borderId="1" xfId="0" applyBorder="1"/>
    <xf numFmtId="2" fontId="1" fillId="0" borderId="1" xfId="0" applyNumberFormat="1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0" fontId="1" fillId="0" borderId="1" xfId="0" applyFont="1" applyBorder="1"/>
    <xf numFmtId="0" fontId="0" fillId="0" borderId="0" xfId="0" applyFont="1" applyAlignment="1">
      <alignment horizontal="center" vertical="center"/>
    </xf>
    <xf numFmtId="0" fontId="3" fillId="0" borderId="0" xfId="0" applyFont="1"/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0"/>
  <sheetViews>
    <sheetView workbookViewId="0">
      <selection activeCell="A16" sqref="A16"/>
    </sheetView>
  </sheetViews>
  <sheetFormatPr defaultRowHeight="15.6" x14ac:dyDescent="0.3"/>
  <cols>
    <col min="1" max="1" width="35" style="7" customWidth="1"/>
    <col min="2" max="16384" width="8.796875" style="7"/>
  </cols>
  <sheetData>
    <row r="1" spans="1:38" s="22" customFormat="1" ht="30" customHeight="1" x14ac:dyDescent="0.3">
      <c r="A1" s="25" t="s">
        <v>0</v>
      </c>
      <c r="B1" s="25" t="s">
        <v>1</v>
      </c>
      <c r="C1" s="25" t="s">
        <v>2</v>
      </c>
      <c r="D1" s="25" t="s">
        <v>3</v>
      </c>
      <c r="E1" s="25" t="s">
        <v>4</v>
      </c>
      <c r="F1" s="25" t="s">
        <v>5</v>
      </c>
      <c r="G1" s="25" t="s">
        <v>6</v>
      </c>
      <c r="H1" s="25" t="s">
        <v>7</v>
      </c>
      <c r="I1" s="25" t="s">
        <v>8</v>
      </c>
      <c r="J1" s="25" t="s">
        <v>9</v>
      </c>
      <c r="K1" s="25" t="s">
        <v>10</v>
      </c>
      <c r="L1" s="25" t="s">
        <v>452</v>
      </c>
      <c r="M1" s="24" t="s">
        <v>12</v>
      </c>
      <c r="N1" s="25" t="s">
        <v>516</v>
      </c>
      <c r="O1" s="25"/>
      <c r="P1" s="25"/>
      <c r="Q1" s="25"/>
      <c r="R1" s="25"/>
      <c r="S1" s="25"/>
      <c r="T1" s="25"/>
      <c r="U1" s="26" t="s">
        <v>517</v>
      </c>
      <c r="V1" s="26"/>
      <c r="W1" s="26"/>
      <c r="X1" s="26"/>
      <c r="Y1" s="26"/>
      <c r="Z1" s="26"/>
      <c r="AA1" s="25" t="s">
        <v>518</v>
      </c>
      <c r="AB1" s="25"/>
      <c r="AC1" s="25"/>
      <c r="AD1" s="25"/>
      <c r="AE1" s="25" t="s">
        <v>519</v>
      </c>
      <c r="AF1" s="25"/>
      <c r="AG1" s="25"/>
      <c r="AH1" s="25"/>
      <c r="AI1" s="25" t="s">
        <v>520</v>
      </c>
      <c r="AJ1" s="25"/>
      <c r="AK1" s="25"/>
      <c r="AL1" s="25"/>
    </row>
    <row r="2" spans="1:38" s="22" customFormat="1" ht="46.8" x14ac:dyDescent="0.3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4"/>
      <c r="N2" s="14" t="s">
        <v>23</v>
      </c>
      <c r="O2" s="14" t="s">
        <v>24</v>
      </c>
      <c r="P2" s="14" t="s">
        <v>25</v>
      </c>
      <c r="Q2" s="14" t="s">
        <v>26</v>
      </c>
      <c r="R2" s="14" t="s">
        <v>27</v>
      </c>
      <c r="S2" s="14" t="s">
        <v>28</v>
      </c>
      <c r="T2" s="19" t="s">
        <v>12</v>
      </c>
      <c r="U2" s="14" t="s">
        <v>29</v>
      </c>
      <c r="V2" s="14" t="s">
        <v>30</v>
      </c>
      <c r="W2" s="14" t="s">
        <v>31</v>
      </c>
      <c r="X2" s="14" t="s">
        <v>32</v>
      </c>
      <c r="Y2" s="14" t="s">
        <v>33</v>
      </c>
      <c r="Z2" s="19" t="s">
        <v>12</v>
      </c>
      <c r="AA2" s="14" t="s">
        <v>34</v>
      </c>
      <c r="AB2" s="14" t="s">
        <v>35</v>
      </c>
      <c r="AC2" s="14" t="s">
        <v>36</v>
      </c>
      <c r="AD2" s="19" t="s">
        <v>12</v>
      </c>
      <c r="AE2" s="14" t="s">
        <v>37</v>
      </c>
      <c r="AF2" s="14" t="s">
        <v>38</v>
      </c>
      <c r="AG2" s="14" t="s">
        <v>39</v>
      </c>
      <c r="AH2" s="19" t="s">
        <v>12</v>
      </c>
      <c r="AI2" s="14" t="s">
        <v>40</v>
      </c>
      <c r="AJ2" s="14" t="s">
        <v>41</v>
      </c>
      <c r="AK2" s="14" t="s">
        <v>42</v>
      </c>
      <c r="AL2" s="19" t="s">
        <v>12</v>
      </c>
    </row>
    <row r="3" spans="1:38" x14ac:dyDescent="0.3">
      <c r="A3" s="3" t="s">
        <v>521</v>
      </c>
      <c r="B3" s="4" t="s">
        <v>522</v>
      </c>
      <c r="C3" s="3" t="s">
        <v>52</v>
      </c>
      <c r="D3" s="3" t="s">
        <v>523</v>
      </c>
      <c r="E3" s="3" t="s">
        <v>166</v>
      </c>
      <c r="F3" s="3" t="s">
        <v>524</v>
      </c>
      <c r="G3" s="3" t="s">
        <v>524</v>
      </c>
      <c r="H3" s="4" t="s">
        <v>57</v>
      </c>
      <c r="I3" s="4" t="s">
        <v>525</v>
      </c>
      <c r="J3" s="4" t="s">
        <v>526</v>
      </c>
      <c r="K3" s="4" t="s">
        <v>527</v>
      </c>
      <c r="L3" s="5">
        <v>13.32</v>
      </c>
      <c r="M3" s="5">
        <f t="shared" ref="M3:M9" si="0">L3/20*100</f>
        <v>66.600000000000009</v>
      </c>
      <c r="N3" s="6">
        <v>0.33</v>
      </c>
      <c r="O3" s="6">
        <v>0.6</v>
      </c>
      <c r="P3" s="6">
        <v>0.83</v>
      </c>
      <c r="Q3" s="6">
        <v>0.73</v>
      </c>
      <c r="R3" s="6">
        <v>1</v>
      </c>
      <c r="S3" s="6">
        <v>0.5</v>
      </c>
      <c r="T3" s="5">
        <f t="shared" ref="T3:T9" si="1">AVERAGE(N3:S3)*100</f>
        <v>66.499999999999986</v>
      </c>
      <c r="U3" s="6">
        <v>1</v>
      </c>
      <c r="V3" s="6">
        <v>0</v>
      </c>
      <c r="W3" s="6">
        <v>0.67</v>
      </c>
      <c r="X3" s="6">
        <v>0.67</v>
      </c>
      <c r="Y3" s="6">
        <v>1</v>
      </c>
      <c r="Z3" s="5">
        <f t="shared" ref="Z3:Z9" si="2">AVERAGE(U3:Y3)*100</f>
        <v>66.8</v>
      </c>
      <c r="AA3" s="6">
        <v>0</v>
      </c>
      <c r="AB3" s="6">
        <v>1</v>
      </c>
      <c r="AC3" s="6">
        <v>1</v>
      </c>
      <c r="AD3" s="5">
        <f t="shared" ref="AD3:AD9" si="3">AVERAGE(AA3:AC3)*100</f>
        <v>66.666666666666657</v>
      </c>
      <c r="AE3" s="6">
        <v>0.92</v>
      </c>
      <c r="AF3" s="6">
        <v>0.83</v>
      </c>
      <c r="AG3" s="6">
        <v>0.5</v>
      </c>
      <c r="AH3" s="5">
        <f t="shared" ref="AH3:AH9" si="4">AVERAGE(AE3:AG3)*100</f>
        <v>75</v>
      </c>
      <c r="AI3" s="6">
        <v>0.33</v>
      </c>
      <c r="AJ3" s="6">
        <v>0.8</v>
      </c>
      <c r="AK3" s="6">
        <v>0.6</v>
      </c>
      <c r="AL3" s="5">
        <f t="shared" ref="AL3:AL9" si="5">AVERAGE(AI3:AK3)*100</f>
        <v>57.666666666666664</v>
      </c>
    </row>
    <row r="4" spans="1:38" x14ac:dyDescent="0.3">
      <c r="A4" s="3" t="s">
        <v>528</v>
      </c>
      <c r="B4" s="4" t="s">
        <v>51</v>
      </c>
      <c r="C4" s="3" t="s">
        <v>52</v>
      </c>
      <c r="D4" s="3" t="s">
        <v>53</v>
      </c>
      <c r="E4" s="3" t="s">
        <v>54</v>
      </c>
      <c r="F4" s="3" t="s">
        <v>146</v>
      </c>
      <c r="G4" s="3" t="s">
        <v>505</v>
      </c>
      <c r="H4" s="4" t="s">
        <v>57</v>
      </c>
      <c r="I4" s="4" t="s">
        <v>529</v>
      </c>
      <c r="J4" s="4" t="s">
        <v>530</v>
      </c>
      <c r="K4" s="4" t="s">
        <v>531</v>
      </c>
      <c r="L4" s="5">
        <v>13.68</v>
      </c>
      <c r="M4" s="5">
        <f t="shared" si="0"/>
        <v>68.399999999999991</v>
      </c>
      <c r="N4" s="6">
        <v>0.17</v>
      </c>
      <c r="O4" s="6">
        <v>0.6</v>
      </c>
      <c r="P4" s="6">
        <v>0.5</v>
      </c>
      <c r="Q4" s="6">
        <v>0.64</v>
      </c>
      <c r="R4" s="6">
        <v>1</v>
      </c>
      <c r="S4" s="6">
        <v>0.5</v>
      </c>
      <c r="T4" s="5">
        <f t="shared" si="1"/>
        <v>56.833333333333336</v>
      </c>
      <c r="U4" s="6">
        <v>1</v>
      </c>
      <c r="V4" s="6">
        <v>0</v>
      </c>
      <c r="W4" s="6">
        <v>1</v>
      </c>
      <c r="X4" s="6">
        <v>1</v>
      </c>
      <c r="Y4" s="6">
        <v>0</v>
      </c>
      <c r="Z4" s="5">
        <f t="shared" si="2"/>
        <v>60</v>
      </c>
      <c r="AA4" s="6">
        <v>1</v>
      </c>
      <c r="AB4" s="6">
        <v>1</v>
      </c>
      <c r="AC4" s="6">
        <v>1</v>
      </c>
      <c r="AD4" s="5">
        <f t="shared" si="3"/>
        <v>100</v>
      </c>
      <c r="AE4" s="6">
        <v>0.85</v>
      </c>
      <c r="AF4" s="6">
        <v>0.5</v>
      </c>
      <c r="AG4" s="6">
        <v>1</v>
      </c>
      <c r="AH4" s="5">
        <f t="shared" si="4"/>
        <v>78.333333333333329</v>
      </c>
      <c r="AI4" s="6">
        <v>0.33</v>
      </c>
      <c r="AJ4" s="6">
        <v>0.6</v>
      </c>
      <c r="AK4" s="6">
        <v>1</v>
      </c>
      <c r="AL4" s="5">
        <f t="shared" si="5"/>
        <v>64.333333333333329</v>
      </c>
    </row>
    <row r="5" spans="1:38" x14ac:dyDescent="0.3">
      <c r="A5" s="3" t="s">
        <v>532</v>
      </c>
      <c r="B5" s="4" t="s">
        <v>533</v>
      </c>
      <c r="C5" s="3" t="s">
        <v>52</v>
      </c>
      <c r="D5" s="3" t="s">
        <v>534</v>
      </c>
      <c r="E5" s="3" t="s">
        <v>166</v>
      </c>
      <c r="F5" s="3" t="s">
        <v>535</v>
      </c>
      <c r="G5" s="3" t="s">
        <v>535</v>
      </c>
      <c r="H5" s="4" t="s">
        <v>57</v>
      </c>
      <c r="I5" s="4" t="s">
        <v>536</v>
      </c>
      <c r="J5" s="4" t="s">
        <v>537</v>
      </c>
      <c r="K5" s="4" t="s">
        <v>538</v>
      </c>
      <c r="L5" s="5">
        <v>12.71</v>
      </c>
      <c r="M5" s="5">
        <f t="shared" si="0"/>
        <v>63.550000000000004</v>
      </c>
      <c r="N5" s="6">
        <v>0.5</v>
      </c>
      <c r="O5" s="6">
        <v>0.6</v>
      </c>
      <c r="P5" s="6">
        <v>0.83</v>
      </c>
      <c r="Q5" s="6">
        <v>0.55000000000000004</v>
      </c>
      <c r="R5" s="6">
        <v>1</v>
      </c>
      <c r="S5" s="6">
        <v>0.5</v>
      </c>
      <c r="T5" s="5">
        <f t="shared" si="1"/>
        <v>66.333333333333343</v>
      </c>
      <c r="U5" s="6">
        <v>1</v>
      </c>
      <c r="V5" s="6">
        <v>0</v>
      </c>
      <c r="W5" s="6">
        <v>0.67</v>
      </c>
      <c r="X5" s="6">
        <v>0.33</v>
      </c>
      <c r="Y5" s="6">
        <v>1</v>
      </c>
      <c r="Z5" s="5">
        <f t="shared" si="2"/>
        <v>60</v>
      </c>
      <c r="AA5" s="6">
        <v>0.5</v>
      </c>
      <c r="AB5" s="6">
        <v>1</v>
      </c>
      <c r="AC5" s="6">
        <v>1</v>
      </c>
      <c r="AD5" s="5">
        <f t="shared" si="3"/>
        <v>83.333333333333343</v>
      </c>
      <c r="AE5" s="6">
        <v>0.62</v>
      </c>
      <c r="AF5" s="6">
        <v>0.67</v>
      </c>
      <c r="AG5" s="6">
        <v>0.25</v>
      </c>
      <c r="AH5" s="5">
        <f t="shared" si="4"/>
        <v>51.333333333333329</v>
      </c>
      <c r="AI5" s="6">
        <v>0.17</v>
      </c>
      <c r="AJ5" s="6">
        <v>0.93</v>
      </c>
      <c r="AK5" s="6">
        <v>0.6</v>
      </c>
      <c r="AL5" s="5">
        <f t="shared" si="5"/>
        <v>56.666666666666679</v>
      </c>
    </row>
    <row r="6" spans="1:38" x14ac:dyDescent="0.3">
      <c r="A6" s="3" t="s">
        <v>539</v>
      </c>
      <c r="B6" s="4" t="s">
        <v>540</v>
      </c>
      <c r="C6" s="3" t="s">
        <v>52</v>
      </c>
      <c r="D6" s="3" t="s">
        <v>541</v>
      </c>
      <c r="E6" s="3" t="s">
        <v>54</v>
      </c>
      <c r="F6" s="3" t="s">
        <v>542</v>
      </c>
      <c r="G6" s="3" t="s">
        <v>189</v>
      </c>
      <c r="H6" s="4" t="s">
        <v>57</v>
      </c>
      <c r="I6" s="4" t="s">
        <v>543</v>
      </c>
      <c r="J6" s="4" t="s">
        <v>544</v>
      </c>
      <c r="K6" s="4" t="s">
        <v>545</v>
      </c>
      <c r="L6" s="5">
        <v>13.19</v>
      </c>
      <c r="M6" s="5">
        <f t="shared" si="0"/>
        <v>65.95</v>
      </c>
      <c r="N6" s="6">
        <v>0.33</v>
      </c>
      <c r="O6" s="6">
        <v>1</v>
      </c>
      <c r="P6" s="6">
        <v>0.83</v>
      </c>
      <c r="Q6" s="6">
        <v>0.64</v>
      </c>
      <c r="R6" s="6">
        <v>1</v>
      </c>
      <c r="S6" s="6">
        <v>0.5</v>
      </c>
      <c r="T6" s="5">
        <f t="shared" si="1"/>
        <v>71.666666666666686</v>
      </c>
      <c r="U6" s="6">
        <v>1</v>
      </c>
      <c r="V6" s="6">
        <v>0</v>
      </c>
      <c r="W6" s="6">
        <v>0.67</v>
      </c>
      <c r="X6" s="6">
        <v>1</v>
      </c>
      <c r="Y6" s="6">
        <v>1</v>
      </c>
      <c r="Z6" s="5">
        <f t="shared" si="2"/>
        <v>73.400000000000006</v>
      </c>
      <c r="AA6" s="6">
        <v>0</v>
      </c>
      <c r="AB6" s="6">
        <v>1</v>
      </c>
      <c r="AC6" s="6">
        <v>1</v>
      </c>
      <c r="AD6" s="5">
        <f t="shared" si="3"/>
        <v>66.666666666666657</v>
      </c>
      <c r="AE6" s="6">
        <v>0.62</v>
      </c>
      <c r="AF6" s="6">
        <v>0.83</v>
      </c>
      <c r="AG6" s="6">
        <v>1</v>
      </c>
      <c r="AH6" s="5">
        <f t="shared" si="4"/>
        <v>81.666666666666671</v>
      </c>
      <c r="AI6" s="6">
        <v>0.17</v>
      </c>
      <c r="AJ6" s="6">
        <v>0.4</v>
      </c>
      <c r="AK6" s="6">
        <v>0.2</v>
      </c>
      <c r="AL6" s="5">
        <f t="shared" si="5"/>
        <v>25.666666666666664</v>
      </c>
    </row>
    <row r="7" spans="1:38" x14ac:dyDescent="0.3">
      <c r="A7" s="3" t="s">
        <v>546</v>
      </c>
      <c r="B7" s="4" t="s">
        <v>547</v>
      </c>
      <c r="C7" s="3" t="s">
        <v>52</v>
      </c>
      <c r="D7" s="3" t="s">
        <v>548</v>
      </c>
      <c r="E7" s="3" t="s">
        <v>54</v>
      </c>
      <c r="F7" s="3" t="s">
        <v>420</v>
      </c>
      <c r="G7" s="3" t="s">
        <v>549</v>
      </c>
      <c r="H7" s="4" t="s">
        <v>57</v>
      </c>
      <c r="I7" s="4" t="s">
        <v>550</v>
      </c>
      <c r="J7" s="4" t="s">
        <v>551</v>
      </c>
      <c r="K7" s="4" t="s">
        <v>552</v>
      </c>
      <c r="L7" s="5">
        <v>13.69</v>
      </c>
      <c r="M7" s="5">
        <f t="shared" si="0"/>
        <v>68.45</v>
      </c>
      <c r="N7" s="6">
        <v>0.33</v>
      </c>
      <c r="O7" s="6">
        <v>0.8</v>
      </c>
      <c r="P7" s="6">
        <v>1</v>
      </c>
      <c r="Q7" s="6">
        <v>0.64</v>
      </c>
      <c r="R7" s="6">
        <v>1</v>
      </c>
      <c r="S7" s="6">
        <v>0.5</v>
      </c>
      <c r="T7" s="5">
        <f t="shared" si="1"/>
        <v>71.166666666666657</v>
      </c>
      <c r="U7" s="6">
        <v>0.5</v>
      </c>
      <c r="V7" s="6">
        <v>1</v>
      </c>
      <c r="W7" s="6">
        <v>0.67</v>
      </c>
      <c r="X7" s="6">
        <v>0.33</v>
      </c>
      <c r="Y7" s="6">
        <v>1</v>
      </c>
      <c r="Z7" s="5">
        <f t="shared" si="2"/>
        <v>70</v>
      </c>
      <c r="AA7" s="6">
        <v>0</v>
      </c>
      <c r="AB7" s="6">
        <v>0</v>
      </c>
      <c r="AC7" s="6">
        <v>1</v>
      </c>
      <c r="AD7" s="5">
        <f t="shared" si="3"/>
        <v>33.333333333333329</v>
      </c>
      <c r="AE7" s="6">
        <v>0.62</v>
      </c>
      <c r="AF7" s="6">
        <v>1</v>
      </c>
      <c r="AG7" s="6">
        <v>0.5</v>
      </c>
      <c r="AH7" s="5">
        <f t="shared" si="4"/>
        <v>70.666666666666671</v>
      </c>
      <c r="AI7" s="6">
        <v>1</v>
      </c>
      <c r="AJ7" s="6">
        <v>0.8</v>
      </c>
      <c r="AK7" s="6">
        <v>1</v>
      </c>
      <c r="AL7" s="5">
        <f t="shared" si="5"/>
        <v>93.333333333333329</v>
      </c>
    </row>
    <row r="8" spans="1:38" x14ac:dyDescent="0.3">
      <c r="A8" s="3" t="s">
        <v>553</v>
      </c>
      <c r="B8" s="4" t="s">
        <v>554</v>
      </c>
      <c r="C8" s="3" t="s">
        <v>52</v>
      </c>
      <c r="D8" s="3" t="s">
        <v>555</v>
      </c>
      <c r="E8" s="3" t="s">
        <v>166</v>
      </c>
      <c r="F8" s="3" t="s">
        <v>556</v>
      </c>
      <c r="G8" s="3" t="s">
        <v>556</v>
      </c>
      <c r="H8" s="4" t="s">
        <v>57</v>
      </c>
      <c r="I8" s="4" t="s">
        <v>557</v>
      </c>
      <c r="J8" s="4" t="s">
        <v>558</v>
      </c>
      <c r="K8" s="4" t="s">
        <v>559</v>
      </c>
      <c r="L8" s="5">
        <v>10.98</v>
      </c>
      <c r="M8" s="5">
        <f t="shared" si="0"/>
        <v>54.900000000000006</v>
      </c>
      <c r="N8" s="6">
        <v>0.17</v>
      </c>
      <c r="O8" s="6">
        <v>1</v>
      </c>
      <c r="P8" s="6">
        <v>0.67</v>
      </c>
      <c r="Q8" s="6">
        <v>0.55000000000000004</v>
      </c>
      <c r="R8" s="6">
        <v>1</v>
      </c>
      <c r="S8" s="6">
        <v>0.5</v>
      </c>
      <c r="T8" s="5">
        <f t="shared" si="1"/>
        <v>64.833333333333329</v>
      </c>
      <c r="U8" s="6">
        <v>0.5</v>
      </c>
      <c r="V8" s="6">
        <v>1</v>
      </c>
      <c r="W8" s="6">
        <v>0.33</v>
      </c>
      <c r="X8" s="6">
        <v>0.33</v>
      </c>
      <c r="Y8" s="6">
        <v>0</v>
      </c>
      <c r="Z8" s="5">
        <f t="shared" si="2"/>
        <v>43.2</v>
      </c>
      <c r="AA8" s="6">
        <v>1</v>
      </c>
      <c r="AB8" s="6">
        <v>0</v>
      </c>
      <c r="AC8" s="6">
        <v>0</v>
      </c>
      <c r="AD8" s="5">
        <f t="shared" si="3"/>
        <v>33.333333333333329</v>
      </c>
      <c r="AE8" s="6">
        <v>0.62</v>
      </c>
      <c r="AF8" s="6">
        <v>0.5</v>
      </c>
      <c r="AG8" s="6">
        <v>0.75</v>
      </c>
      <c r="AH8" s="5">
        <f t="shared" si="4"/>
        <v>62.333333333333343</v>
      </c>
      <c r="AI8" s="6">
        <v>0.33</v>
      </c>
      <c r="AJ8" s="6">
        <v>0.73</v>
      </c>
      <c r="AK8" s="6">
        <v>1</v>
      </c>
      <c r="AL8" s="5">
        <f t="shared" si="5"/>
        <v>68.666666666666671</v>
      </c>
    </row>
    <row r="9" spans="1:38" x14ac:dyDescent="0.3">
      <c r="A9" s="3" t="s">
        <v>560</v>
      </c>
      <c r="B9" s="4" t="s">
        <v>561</v>
      </c>
      <c r="C9" s="3" t="s">
        <v>52</v>
      </c>
      <c r="D9" s="3" t="s">
        <v>562</v>
      </c>
      <c r="E9" s="3" t="s">
        <v>54</v>
      </c>
      <c r="F9" s="3" t="s">
        <v>285</v>
      </c>
      <c r="G9" s="3" t="s">
        <v>285</v>
      </c>
      <c r="H9" s="4" t="s">
        <v>57</v>
      </c>
      <c r="I9" s="4" t="s">
        <v>563</v>
      </c>
      <c r="J9" s="4" t="s">
        <v>564</v>
      </c>
      <c r="K9" s="4" t="s">
        <v>280</v>
      </c>
      <c r="L9" s="5">
        <v>14.31</v>
      </c>
      <c r="M9" s="5">
        <f t="shared" si="0"/>
        <v>71.55</v>
      </c>
      <c r="N9" s="6">
        <v>0.33</v>
      </c>
      <c r="O9" s="6">
        <v>1</v>
      </c>
      <c r="P9" s="6">
        <v>0.67</v>
      </c>
      <c r="Q9" s="6">
        <v>0.64</v>
      </c>
      <c r="R9" s="6">
        <v>1</v>
      </c>
      <c r="S9" s="6">
        <v>0.5</v>
      </c>
      <c r="T9" s="5">
        <f t="shared" si="1"/>
        <v>69</v>
      </c>
      <c r="U9" s="6">
        <v>1</v>
      </c>
      <c r="V9" s="6">
        <v>0</v>
      </c>
      <c r="W9" s="6">
        <v>0.67</v>
      </c>
      <c r="X9" s="6">
        <v>0.33</v>
      </c>
      <c r="Y9" s="6">
        <v>1</v>
      </c>
      <c r="Z9" s="5">
        <f t="shared" si="2"/>
        <v>60</v>
      </c>
      <c r="AA9" s="6">
        <v>0.5</v>
      </c>
      <c r="AB9" s="6">
        <v>1</v>
      </c>
      <c r="AC9" s="6">
        <v>1</v>
      </c>
      <c r="AD9" s="5">
        <f t="shared" si="3"/>
        <v>83.333333333333343</v>
      </c>
      <c r="AE9" s="6">
        <v>0.77</v>
      </c>
      <c r="AF9" s="6">
        <v>1</v>
      </c>
      <c r="AG9" s="6">
        <v>1</v>
      </c>
      <c r="AH9" s="5">
        <f t="shared" si="4"/>
        <v>92.333333333333329</v>
      </c>
      <c r="AI9" s="6">
        <v>0.5</v>
      </c>
      <c r="AJ9" s="6">
        <v>0.8</v>
      </c>
      <c r="AK9" s="6">
        <v>0.6</v>
      </c>
      <c r="AL9" s="5">
        <f t="shared" si="5"/>
        <v>63.333333333333329</v>
      </c>
    </row>
    <row r="10" spans="1:38" s="23" customFormat="1" ht="18" x14ac:dyDescent="0.35">
      <c r="A10" s="8" t="s">
        <v>443</v>
      </c>
      <c r="B10" s="8"/>
      <c r="C10" s="15"/>
      <c r="D10" s="15"/>
      <c r="E10" s="15"/>
      <c r="F10" s="15"/>
      <c r="G10" s="15"/>
      <c r="H10" s="8"/>
      <c r="I10" s="8"/>
      <c r="J10" s="8"/>
      <c r="K10" s="8"/>
      <c r="L10" s="12">
        <f>AVERAGE(L3:L9)</f>
        <v>13.125714285714286</v>
      </c>
      <c r="M10" s="12">
        <f t="shared" ref="M10:AL10" si="6">AVERAGE(M3:M9)</f>
        <v>65.628571428571433</v>
      </c>
      <c r="N10" s="12">
        <f t="shared" si="6"/>
        <v>0.30857142857142861</v>
      </c>
      <c r="O10" s="12">
        <f t="shared" si="6"/>
        <v>0.79999999999999993</v>
      </c>
      <c r="P10" s="12">
        <f t="shared" si="6"/>
        <v>0.76142857142857145</v>
      </c>
      <c r="Q10" s="12">
        <f t="shared" si="6"/>
        <v>0.62714285714285711</v>
      </c>
      <c r="R10" s="12">
        <f t="shared" si="6"/>
        <v>1</v>
      </c>
      <c r="S10" s="12">
        <f t="shared" si="6"/>
        <v>0.5</v>
      </c>
      <c r="T10" s="12">
        <f t="shared" si="6"/>
        <v>66.61904761904762</v>
      </c>
      <c r="U10" s="12">
        <f t="shared" si="6"/>
        <v>0.8571428571428571</v>
      </c>
      <c r="V10" s="12">
        <f t="shared" si="6"/>
        <v>0.2857142857142857</v>
      </c>
      <c r="W10" s="12">
        <f t="shared" si="6"/>
        <v>0.66857142857142848</v>
      </c>
      <c r="X10" s="12">
        <f t="shared" si="6"/>
        <v>0.57000000000000006</v>
      </c>
      <c r="Y10" s="12">
        <f t="shared" si="6"/>
        <v>0.7142857142857143</v>
      </c>
      <c r="Z10" s="12">
        <f t="shared" si="6"/>
        <v>61.914285714285718</v>
      </c>
      <c r="AA10" s="12">
        <f t="shared" si="6"/>
        <v>0.42857142857142855</v>
      </c>
      <c r="AB10" s="12">
        <f t="shared" si="6"/>
        <v>0.7142857142857143</v>
      </c>
      <c r="AC10" s="12">
        <f t="shared" si="6"/>
        <v>0.8571428571428571</v>
      </c>
      <c r="AD10" s="12">
        <f t="shared" si="6"/>
        <v>66.666666666666657</v>
      </c>
      <c r="AE10" s="12">
        <f t="shared" si="6"/>
        <v>0.71714285714285708</v>
      </c>
      <c r="AF10" s="12">
        <f t="shared" si="6"/>
        <v>0.76142857142857145</v>
      </c>
      <c r="AG10" s="12">
        <f t="shared" si="6"/>
        <v>0.7142857142857143</v>
      </c>
      <c r="AH10" s="12">
        <f t="shared" si="6"/>
        <v>73.095238095238102</v>
      </c>
      <c r="AI10" s="12">
        <f t="shared" si="6"/>
        <v>0.4042857142857143</v>
      </c>
      <c r="AJ10" s="12">
        <f t="shared" si="6"/>
        <v>0.72285714285714275</v>
      </c>
      <c r="AK10" s="12">
        <f t="shared" si="6"/>
        <v>0.7142857142857143</v>
      </c>
      <c r="AL10" s="12">
        <f t="shared" si="6"/>
        <v>61.380952380952387</v>
      </c>
    </row>
  </sheetData>
  <mergeCells count="18">
    <mergeCell ref="F1:F2"/>
    <mergeCell ref="A1:A2"/>
    <mergeCell ref="B1:B2"/>
    <mergeCell ref="C1:C2"/>
    <mergeCell ref="D1:D2"/>
    <mergeCell ref="E1:E2"/>
    <mergeCell ref="AI1:AL1"/>
    <mergeCell ref="G1:G2"/>
    <mergeCell ref="H1:H2"/>
    <mergeCell ref="I1:I2"/>
    <mergeCell ref="J1:J2"/>
    <mergeCell ref="K1:K2"/>
    <mergeCell ref="L1:L2"/>
    <mergeCell ref="M1:M2"/>
    <mergeCell ref="N1:T1"/>
    <mergeCell ref="U1:Z1"/>
    <mergeCell ref="AA1:AD1"/>
    <mergeCell ref="AE1:A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10"/>
  <sheetViews>
    <sheetView workbookViewId="0">
      <selection activeCell="C22" sqref="C22"/>
    </sheetView>
  </sheetViews>
  <sheetFormatPr defaultRowHeight="15.6" x14ac:dyDescent="0.3"/>
  <cols>
    <col min="1" max="1" width="33.09765625" style="7" customWidth="1"/>
    <col min="2" max="2" width="8.796875" style="7"/>
    <col min="3" max="3" width="18.8984375" style="7" customWidth="1"/>
    <col min="4" max="11" width="8.796875" style="7"/>
    <col min="12" max="13" width="8.8984375" style="7" bestFit="1" customWidth="1"/>
    <col min="14" max="46" width="9.09765625" style="7" bestFit="1" customWidth="1"/>
    <col min="47" max="47" width="10.69921875" style="7" bestFit="1" customWidth="1"/>
    <col min="48" max="56" width="9.09765625" style="7" bestFit="1" customWidth="1"/>
    <col min="57" max="16384" width="8.796875" style="7"/>
  </cols>
  <sheetData>
    <row r="1" spans="1:56" x14ac:dyDescent="0.3">
      <c r="A1" s="25" t="s">
        <v>0</v>
      </c>
      <c r="B1" s="25" t="s">
        <v>1</v>
      </c>
      <c r="C1" s="25" t="s">
        <v>2</v>
      </c>
      <c r="D1" s="25" t="s">
        <v>3</v>
      </c>
      <c r="E1" s="25" t="s">
        <v>4</v>
      </c>
      <c r="F1" s="25" t="s">
        <v>5</v>
      </c>
      <c r="G1" s="25" t="s">
        <v>6</v>
      </c>
      <c r="H1" s="25" t="s">
        <v>7</v>
      </c>
      <c r="I1" s="25" t="s">
        <v>8</v>
      </c>
      <c r="J1" s="25" t="s">
        <v>9</v>
      </c>
      <c r="K1" s="25" t="s">
        <v>10</v>
      </c>
      <c r="L1" s="25" t="s">
        <v>603</v>
      </c>
      <c r="M1" s="25" t="s">
        <v>12</v>
      </c>
      <c r="N1" s="26" t="s">
        <v>13</v>
      </c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 t="s">
        <v>14</v>
      </c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  <c r="AP1" s="26"/>
      <c r="AQ1" s="26" t="s">
        <v>15</v>
      </c>
      <c r="AR1" s="26"/>
      <c r="AS1" s="26"/>
      <c r="AT1" s="26"/>
      <c r="AU1" s="26"/>
      <c r="AV1" s="26"/>
      <c r="AW1" s="26"/>
      <c r="AX1" s="26"/>
      <c r="AY1" s="26"/>
      <c r="AZ1" s="26"/>
      <c r="BA1" s="26"/>
      <c r="BB1" s="26"/>
      <c r="BC1" s="26"/>
      <c r="BD1" s="26"/>
    </row>
    <row r="2" spans="1:56" x14ac:dyDescent="0.3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 t="s">
        <v>16</v>
      </c>
      <c r="O2" s="25"/>
      <c r="P2" s="25"/>
      <c r="Q2" s="25" t="s">
        <v>17</v>
      </c>
      <c r="R2" s="25"/>
      <c r="S2" s="25"/>
      <c r="T2" s="25" t="s">
        <v>18</v>
      </c>
      <c r="U2" s="25"/>
      <c r="V2" s="25"/>
      <c r="W2" s="25" t="s">
        <v>19</v>
      </c>
      <c r="X2" s="25"/>
      <c r="Y2" s="25" t="s">
        <v>20</v>
      </c>
      <c r="Z2" s="25"/>
      <c r="AA2" s="25"/>
      <c r="AB2" s="25" t="s">
        <v>12</v>
      </c>
      <c r="AC2" s="25" t="s">
        <v>16</v>
      </c>
      <c r="AD2" s="25"/>
      <c r="AE2" s="25"/>
      <c r="AF2" s="25" t="s">
        <v>17</v>
      </c>
      <c r="AG2" s="25"/>
      <c r="AH2" s="25" t="s">
        <v>18</v>
      </c>
      <c r="AI2" s="25"/>
      <c r="AJ2" s="25"/>
      <c r="AK2" s="25" t="s">
        <v>19</v>
      </c>
      <c r="AL2" s="25"/>
      <c r="AM2" s="25"/>
      <c r="AN2" s="25" t="s">
        <v>20</v>
      </c>
      <c r="AO2" s="25"/>
      <c r="AP2" s="25" t="s">
        <v>12</v>
      </c>
      <c r="AQ2" s="25" t="s">
        <v>16</v>
      </c>
      <c r="AR2" s="25"/>
      <c r="AS2" s="25"/>
      <c r="AT2" s="25" t="s">
        <v>17</v>
      </c>
      <c r="AU2" s="25"/>
      <c r="AV2" s="25" t="s">
        <v>18</v>
      </c>
      <c r="AW2" s="25"/>
      <c r="AX2" s="25"/>
      <c r="AY2" s="25" t="s">
        <v>19</v>
      </c>
      <c r="AZ2" s="25"/>
      <c r="BA2" s="25"/>
      <c r="BB2" s="25" t="s">
        <v>20</v>
      </c>
      <c r="BC2" s="25"/>
      <c r="BD2" s="25" t="s">
        <v>12</v>
      </c>
    </row>
    <row r="3" spans="1:56" ht="46.8" x14ac:dyDescent="0.3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" t="s">
        <v>23</v>
      </c>
      <c r="O3" s="2" t="s">
        <v>24</v>
      </c>
      <c r="P3" s="2" t="s">
        <v>12</v>
      </c>
      <c r="Q3" s="2" t="s">
        <v>25</v>
      </c>
      <c r="R3" s="2" t="s">
        <v>26</v>
      </c>
      <c r="S3" s="2" t="s">
        <v>12</v>
      </c>
      <c r="T3" s="2" t="s">
        <v>27</v>
      </c>
      <c r="U3" s="2" t="s">
        <v>28</v>
      </c>
      <c r="V3" s="2" t="s">
        <v>12</v>
      </c>
      <c r="W3" s="2" t="s">
        <v>29</v>
      </c>
      <c r="X3" s="2" t="s">
        <v>12</v>
      </c>
      <c r="Y3" s="2" t="s">
        <v>30</v>
      </c>
      <c r="Z3" s="2" t="s">
        <v>31</v>
      </c>
      <c r="AA3" s="2" t="s">
        <v>12</v>
      </c>
      <c r="AB3" s="25"/>
      <c r="AC3" s="2" t="s">
        <v>32</v>
      </c>
      <c r="AD3" s="2" t="s">
        <v>33</v>
      </c>
      <c r="AE3" s="2" t="s">
        <v>12</v>
      </c>
      <c r="AF3" s="2" t="s">
        <v>34</v>
      </c>
      <c r="AG3" s="2" t="s">
        <v>12</v>
      </c>
      <c r="AH3" s="2" t="s">
        <v>35</v>
      </c>
      <c r="AI3" s="2" t="s">
        <v>36</v>
      </c>
      <c r="AJ3" s="2" t="s">
        <v>12</v>
      </c>
      <c r="AK3" s="2" t="s">
        <v>37</v>
      </c>
      <c r="AL3" s="2" t="s">
        <v>38</v>
      </c>
      <c r="AM3" s="2" t="s">
        <v>12</v>
      </c>
      <c r="AN3" s="2" t="s">
        <v>39</v>
      </c>
      <c r="AO3" s="2" t="s">
        <v>12</v>
      </c>
      <c r="AP3" s="25"/>
      <c r="AQ3" s="2" t="s">
        <v>40</v>
      </c>
      <c r="AR3" s="2" t="s">
        <v>41</v>
      </c>
      <c r="AS3" s="2" t="s">
        <v>12</v>
      </c>
      <c r="AT3" s="2" t="s">
        <v>42</v>
      </c>
      <c r="AU3" s="2" t="s">
        <v>12</v>
      </c>
      <c r="AV3" s="2" t="s">
        <v>43</v>
      </c>
      <c r="AW3" s="2" t="s">
        <v>44</v>
      </c>
      <c r="AX3" s="2" t="s">
        <v>12</v>
      </c>
      <c r="AY3" s="2" t="s">
        <v>45</v>
      </c>
      <c r="AZ3" s="2" t="s">
        <v>46</v>
      </c>
      <c r="BA3" s="2" t="s">
        <v>12</v>
      </c>
      <c r="BB3" s="2" t="s">
        <v>47</v>
      </c>
      <c r="BC3" s="2" t="s">
        <v>12</v>
      </c>
      <c r="BD3" s="25"/>
    </row>
    <row r="4" spans="1:56" x14ac:dyDescent="0.3">
      <c r="A4" s="29" t="s">
        <v>602</v>
      </c>
      <c r="B4" s="28" t="s">
        <v>601</v>
      </c>
      <c r="C4" s="29" t="s">
        <v>52</v>
      </c>
      <c r="D4" s="29" t="s">
        <v>600</v>
      </c>
      <c r="E4" s="29" t="s">
        <v>73</v>
      </c>
      <c r="F4" s="29" t="s">
        <v>261</v>
      </c>
      <c r="G4" s="29" t="s">
        <v>505</v>
      </c>
      <c r="H4" s="28" t="s">
        <v>57</v>
      </c>
      <c r="I4" s="28" t="s">
        <v>599</v>
      </c>
      <c r="J4" s="28" t="s">
        <v>598</v>
      </c>
      <c r="K4" s="28" t="s">
        <v>597</v>
      </c>
      <c r="L4" s="5">
        <v>16.559999999999999</v>
      </c>
      <c r="M4" s="5">
        <f>L4/25*100</f>
        <v>66.239999999999995</v>
      </c>
      <c r="N4" s="6">
        <v>1</v>
      </c>
      <c r="O4" s="6">
        <v>1</v>
      </c>
      <c r="P4" s="5">
        <f>AVERAGE(N4:O4)*100</f>
        <v>100</v>
      </c>
      <c r="Q4" s="6">
        <v>0.67</v>
      </c>
      <c r="R4" s="6">
        <v>0</v>
      </c>
      <c r="S4" s="5">
        <f>AVERAGE(Q4:R4)*100</f>
        <v>33.5</v>
      </c>
      <c r="T4" s="6">
        <v>0.2</v>
      </c>
      <c r="U4" s="6">
        <v>1</v>
      </c>
      <c r="V4" s="5">
        <f>AVERAGE(T4:U4)*100</f>
        <v>60</v>
      </c>
      <c r="W4" s="6">
        <v>1</v>
      </c>
      <c r="X4" s="5">
        <f>AVERAGE(W4)*100</f>
        <v>100</v>
      </c>
      <c r="Y4" s="6">
        <v>0.3</v>
      </c>
      <c r="Z4" s="6">
        <v>1</v>
      </c>
      <c r="AA4" s="5">
        <f>AVERAGE(Y4:Z4)*100</f>
        <v>65</v>
      </c>
      <c r="AB4" s="5">
        <f>AVERAGE(N4:O4,Q4:R4,T4:U4,W4,Y4:Z4)*100</f>
        <v>68.555555555555557</v>
      </c>
      <c r="AC4" s="6">
        <v>0.69</v>
      </c>
      <c r="AD4" s="6">
        <v>0.57999999999999996</v>
      </c>
      <c r="AE4" s="5">
        <f>AVERAGE(AC4:AD4)*100</f>
        <v>63.5</v>
      </c>
      <c r="AF4" s="6">
        <v>0.88</v>
      </c>
      <c r="AG4" s="5">
        <f>AVERAGE(AF4)*100</f>
        <v>88</v>
      </c>
      <c r="AH4" s="6">
        <v>0.75</v>
      </c>
      <c r="AI4" s="6">
        <v>1</v>
      </c>
      <c r="AJ4" s="5">
        <f>AVERAGE(AH4:AI4)*100</f>
        <v>87.5</v>
      </c>
      <c r="AK4" s="6">
        <v>0.5</v>
      </c>
      <c r="AL4" s="6">
        <v>1</v>
      </c>
      <c r="AM4" s="5">
        <f>AVERAGE(AK4:AL4)*100</f>
        <v>75</v>
      </c>
      <c r="AN4" s="6">
        <v>1</v>
      </c>
      <c r="AO4" s="5">
        <f>AVERAGE(AN4)*100</f>
        <v>100</v>
      </c>
      <c r="AP4" s="5">
        <f>AVERAGE(AC4:AD4,AF4,AH4:AI4,AK4:AL4,AN4)*100</f>
        <v>80</v>
      </c>
      <c r="AQ4" s="6">
        <v>0.5</v>
      </c>
      <c r="AR4" s="6">
        <v>0.6</v>
      </c>
      <c r="AS4" s="5">
        <f>AVERAGE(AQ4:AR4)*100</f>
        <v>55.000000000000007</v>
      </c>
      <c r="AT4" s="6">
        <v>1</v>
      </c>
      <c r="AU4" s="5">
        <f>AVERAGE(AT4)*100</f>
        <v>100</v>
      </c>
      <c r="AV4" s="6">
        <v>1</v>
      </c>
      <c r="AW4" s="6">
        <v>0</v>
      </c>
      <c r="AX4" s="5">
        <f>AVERAGE(AV4:AW4)*100</f>
        <v>50</v>
      </c>
      <c r="AY4" s="6">
        <v>0.5</v>
      </c>
      <c r="AZ4" s="6">
        <v>0.14000000000000001</v>
      </c>
      <c r="BA4" s="5">
        <f>AVERAGE(AY4:AZ4)*100</f>
        <v>32</v>
      </c>
      <c r="BB4" s="6">
        <v>0.25</v>
      </c>
      <c r="BC4" s="5">
        <f>AVERAGE(BB4)*100</f>
        <v>25</v>
      </c>
      <c r="BD4" s="5">
        <f>AVERAGE(AQ4:AR4,AT4,AV4:AW4,AY4:AZ4,BB4)*100</f>
        <v>49.875</v>
      </c>
    </row>
    <row r="5" spans="1:56" x14ac:dyDescent="0.3">
      <c r="A5" s="29" t="s">
        <v>596</v>
      </c>
      <c r="B5" s="28" t="s">
        <v>595</v>
      </c>
      <c r="C5" s="29" t="s">
        <v>52</v>
      </c>
      <c r="D5" s="29" t="s">
        <v>339</v>
      </c>
      <c r="E5" s="29" t="s">
        <v>73</v>
      </c>
      <c r="F5" s="29" t="s">
        <v>277</v>
      </c>
      <c r="G5" s="29" t="s">
        <v>277</v>
      </c>
      <c r="H5" s="28" t="s">
        <v>57</v>
      </c>
      <c r="I5" s="28" t="s">
        <v>594</v>
      </c>
      <c r="J5" s="28" t="s">
        <v>593</v>
      </c>
      <c r="K5" s="28" t="s">
        <v>592</v>
      </c>
      <c r="L5" s="5">
        <v>20.09</v>
      </c>
      <c r="M5" s="5">
        <f>L5/25*100</f>
        <v>80.36</v>
      </c>
      <c r="N5" s="6">
        <v>1</v>
      </c>
      <c r="O5" s="6">
        <v>1</v>
      </c>
      <c r="P5" s="5">
        <f>AVERAGE(N5:O5)*100</f>
        <v>100</v>
      </c>
      <c r="Q5" s="6">
        <v>0.83</v>
      </c>
      <c r="R5" s="6">
        <v>0.25</v>
      </c>
      <c r="S5" s="5">
        <f>AVERAGE(Q5:R5)*100</f>
        <v>54</v>
      </c>
      <c r="T5" s="6">
        <v>1</v>
      </c>
      <c r="U5" s="6">
        <v>1</v>
      </c>
      <c r="V5" s="5">
        <f>AVERAGE(T5:U5)*100</f>
        <v>100</v>
      </c>
      <c r="W5" s="6">
        <v>1</v>
      </c>
      <c r="X5" s="5">
        <f>AVERAGE(W5)*100</f>
        <v>100</v>
      </c>
      <c r="Y5" s="6">
        <v>1</v>
      </c>
      <c r="Z5" s="6">
        <v>0</v>
      </c>
      <c r="AA5" s="5">
        <f>AVERAGE(Y5:Z5)*100</f>
        <v>50</v>
      </c>
      <c r="AB5" s="5">
        <f>AVERAGE(N5:O5,Q5:R5,T5:U5,W5,Y5:Z5)*100</f>
        <v>78.666666666666657</v>
      </c>
      <c r="AC5" s="6">
        <v>0.54</v>
      </c>
      <c r="AD5" s="6">
        <v>1</v>
      </c>
      <c r="AE5" s="5">
        <f>AVERAGE(AC5:AD5)*100</f>
        <v>77</v>
      </c>
      <c r="AF5" s="6">
        <v>1</v>
      </c>
      <c r="AG5" s="5">
        <f>AVERAGE(AF5)*100</f>
        <v>100</v>
      </c>
      <c r="AH5" s="6">
        <v>0</v>
      </c>
      <c r="AI5" s="6">
        <v>0.67</v>
      </c>
      <c r="AJ5" s="5">
        <f>AVERAGE(AH5:AI5)*100</f>
        <v>33.5</v>
      </c>
      <c r="AK5" s="6">
        <v>1</v>
      </c>
      <c r="AL5" s="6">
        <v>1</v>
      </c>
      <c r="AM5" s="5">
        <f>AVERAGE(AK5:AL5)*100</f>
        <v>100</v>
      </c>
      <c r="AN5" s="6">
        <v>1</v>
      </c>
      <c r="AO5" s="5">
        <f>AVERAGE(AN5)*100</f>
        <v>100</v>
      </c>
      <c r="AP5" s="5">
        <f>AVERAGE(AC5:AD5,AF5,AH5:AI5,AK5:AL5,AN5)*100</f>
        <v>77.625</v>
      </c>
      <c r="AQ5" s="6">
        <v>1</v>
      </c>
      <c r="AR5" s="6">
        <v>0.8</v>
      </c>
      <c r="AS5" s="5">
        <f>AVERAGE(AQ5:AR5)*100</f>
        <v>90</v>
      </c>
      <c r="AT5" s="6">
        <v>1</v>
      </c>
      <c r="AU5" s="5">
        <f>AVERAGE(AT5)*100</f>
        <v>100</v>
      </c>
      <c r="AV5" s="6">
        <v>1</v>
      </c>
      <c r="AW5" s="6">
        <v>0</v>
      </c>
      <c r="AX5" s="5">
        <f>AVERAGE(AV5:AW5)*100</f>
        <v>50</v>
      </c>
      <c r="AY5" s="6">
        <v>1</v>
      </c>
      <c r="AZ5" s="6">
        <v>1</v>
      </c>
      <c r="BA5" s="5">
        <f>AVERAGE(AY5:AZ5)*100</f>
        <v>100</v>
      </c>
      <c r="BB5" s="6">
        <v>1</v>
      </c>
      <c r="BC5" s="5">
        <f>AVERAGE(BB5)*100</f>
        <v>100</v>
      </c>
      <c r="BD5" s="5">
        <f>AVERAGE(AQ5:AR5,AT5,AV5:AW5,AY5:AZ5,BB5)*100</f>
        <v>85</v>
      </c>
    </row>
    <row r="6" spans="1:56" x14ac:dyDescent="0.3">
      <c r="A6" s="29" t="s">
        <v>591</v>
      </c>
      <c r="B6" s="28" t="s">
        <v>590</v>
      </c>
      <c r="C6" s="29" t="s">
        <v>52</v>
      </c>
      <c r="D6" s="29" t="s">
        <v>589</v>
      </c>
      <c r="E6" s="29" t="s">
        <v>54</v>
      </c>
      <c r="F6" s="29" t="s">
        <v>588</v>
      </c>
      <c r="G6" s="29" t="s">
        <v>228</v>
      </c>
      <c r="H6" s="28" t="s">
        <v>57</v>
      </c>
      <c r="I6" s="28" t="s">
        <v>587</v>
      </c>
      <c r="J6" s="28" t="s">
        <v>586</v>
      </c>
      <c r="K6" s="28" t="s">
        <v>585</v>
      </c>
      <c r="L6" s="5">
        <v>18.88</v>
      </c>
      <c r="M6" s="5">
        <f>L6/25*100</f>
        <v>75.52</v>
      </c>
      <c r="N6" s="6">
        <v>1</v>
      </c>
      <c r="O6" s="6">
        <v>1</v>
      </c>
      <c r="P6" s="5">
        <f>AVERAGE(N6:O6)*100</f>
        <v>100</v>
      </c>
      <c r="Q6" s="6">
        <v>0.5</v>
      </c>
      <c r="R6" s="6">
        <v>1</v>
      </c>
      <c r="S6" s="5">
        <f>AVERAGE(Q6:R6)*100</f>
        <v>75</v>
      </c>
      <c r="T6" s="6">
        <v>0.2</v>
      </c>
      <c r="U6" s="6">
        <v>1</v>
      </c>
      <c r="V6" s="5">
        <f>AVERAGE(T6:U6)*100</f>
        <v>60</v>
      </c>
      <c r="W6" s="6">
        <v>1</v>
      </c>
      <c r="X6" s="5">
        <f>AVERAGE(W6)*100</f>
        <v>100</v>
      </c>
      <c r="Y6" s="6">
        <v>0.8</v>
      </c>
      <c r="Z6" s="6">
        <v>0</v>
      </c>
      <c r="AA6" s="5">
        <f>AVERAGE(Y6:Z6)*100</f>
        <v>40</v>
      </c>
      <c r="AB6" s="5">
        <f>AVERAGE(N6:O6,Q6:R6,T6:U6,W6,Y6:Z6)*100</f>
        <v>72.222222222222214</v>
      </c>
      <c r="AC6" s="6">
        <v>1</v>
      </c>
      <c r="AD6" s="6">
        <v>0.83</v>
      </c>
      <c r="AE6" s="5">
        <f>AVERAGE(AC6:AD6)*100</f>
        <v>91.5</v>
      </c>
      <c r="AF6" s="6">
        <v>1</v>
      </c>
      <c r="AG6" s="5">
        <f>AVERAGE(AF6)*100</f>
        <v>100</v>
      </c>
      <c r="AH6" s="6">
        <v>1</v>
      </c>
      <c r="AI6" s="6">
        <v>1</v>
      </c>
      <c r="AJ6" s="5">
        <f>AVERAGE(AH6:AI6)*100</f>
        <v>100</v>
      </c>
      <c r="AK6" s="6">
        <v>0.75</v>
      </c>
      <c r="AL6" s="6">
        <v>1</v>
      </c>
      <c r="AM6" s="5">
        <f>AVERAGE(AK6:AL6)*100</f>
        <v>87.5</v>
      </c>
      <c r="AN6" s="6">
        <v>0</v>
      </c>
      <c r="AO6" s="5">
        <f>AVERAGE(AN6)*100</f>
        <v>0</v>
      </c>
      <c r="AP6" s="5">
        <f>AVERAGE(AC6:AD6,AF6,AH6:AI6,AK6:AL6,AN6)*100</f>
        <v>82.25</v>
      </c>
      <c r="AQ6" s="6">
        <v>0.33</v>
      </c>
      <c r="AR6" s="6">
        <v>1</v>
      </c>
      <c r="AS6" s="5">
        <f>AVERAGE(AQ6:AR6)*100</f>
        <v>66.5</v>
      </c>
      <c r="AT6" s="6">
        <v>1</v>
      </c>
      <c r="AU6" s="5">
        <f>AVERAGE(AT6)*100</f>
        <v>100</v>
      </c>
      <c r="AV6" s="6">
        <v>1</v>
      </c>
      <c r="AW6" s="6">
        <v>0</v>
      </c>
      <c r="AX6" s="5">
        <f>AVERAGE(AV6:AW6)*100</f>
        <v>50</v>
      </c>
      <c r="AY6" s="6">
        <v>1</v>
      </c>
      <c r="AZ6" s="6">
        <v>0.71</v>
      </c>
      <c r="BA6" s="5">
        <f>AVERAGE(AY6:AZ6)*100</f>
        <v>85.5</v>
      </c>
      <c r="BB6" s="6">
        <v>0.75</v>
      </c>
      <c r="BC6" s="5">
        <f>AVERAGE(BB6)*100</f>
        <v>75</v>
      </c>
      <c r="BD6" s="5">
        <f>AVERAGE(AQ6:AR6,AT6,AV6:AW6,AY6:AZ6,BB6)*100</f>
        <v>72.375</v>
      </c>
    </row>
    <row r="7" spans="1:56" x14ac:dyDescent="0.3">
      <c r="A7" s="29" t="s">
        <v>584</v>
      </c>
      <c r="B7" s="28" t="s">
        <v>583</v>
      </c>
      <c r="C7" s="29" t="s">
        <v>52</v>
      </c>
      <c r="D7" s="29" t="s">
        <v>138</v>
      </c>
      <c r="E7" s="29" t="s">
        <v>73</v>
      </c>
      <c r="F7" s="29" t="s">
        <v>582</v>
      </c>
      <c r="G7" s="29" t="s">
        <v>581</v>
      </c>
      <c r="H7" s="28" t="s">
        <v>57</v>
      </c>
      <c r="I7" s="28" t="s">
        <v>580</v>
      </c>
      <c r="J7" s="28" t="s">
        <v>579</v>
      </c>
      <c r="K7" s="28" t="s">
        <v>578</v>
      </c>
      <c r="L7" s="5">
        <v>21.86</v>
      </c>
      <c r="M7" s="5">
        <f>L7/25*100</f>
        <v>87.44</v>
      </c>
      <c r="N7" s="6">
        <v>1</v>
      </c>
      <c r="O7" s="6">
        <v>1</v>
      </c>
      <c r="P7" s="5">
        <f>AVERAGE(N7:O7)*100</f>
        <v>100</v>
      </c>
      <c r="Q7" s="6">
        <v>0.83</v>
      </c>
      <c r="R7" s="6">
        <v>1</v>
      </c>
      <c r="S7" s="5">
        <f>AVERAGE(Q7:R7)*100</f>
        <v>91.5</v>
      </c>
      <c r="T7" s="6">
        <v>0.6</v>
      </c>
      <c r="U7" s="6">
        <v>1</v>
      </c>
      <c r="V7" s="5">
        <f>AVERAGE(T7:U7)*100</f>
        <v>80</v>
      </c>
      <c r="W7" s="6">
        <v>1</v>
      </c>
      <c r="X7" s="5">
        <f>AVERAGE(W7)*100</f>
        <v>100</v>
      </c>
      <c r="Y7" s="6">
        <v>0.8</v>
      </c>
      <c r="Z7" s="6">
        <v>1</v>
      </c>
      <c r="AA7" s="5">
        <f>AVERAGE(Y7:Z7)*100</f>
        <v>90</v>
      </c>
      <c r="AB7" s="5">
        <f>AVERAGE(N7:O7,Q7:R7,T7:U7,W7,Y7:Z7)*100</f>
        <v>91.444444444444457</v>
      </c>
      <c r="AC7" s="6">
        <v>1</v>
      </c>
      <c r="AD7" s="6">
        <v>1</v>
      </c>
      <c r="AE7" s="5">
        <f>AVERAGE(AC7:AD7)*100</f>
        <v>100</v>
      </c>
      <c r="AF7" s="6">
        <v>0.88</v>
      </c>
      <c r="AG7" s="5">
        <f>AVERAGE(AF7)*100</f>
        <v>88</v>
      </c>
      <c r="AH7" s="6">
        <v>1</v>
      </c>
      <c r="AI7" s="6">
        <v>1</v>
      </c>
      <c r="AJ7" s="5">
        <f>AVERAGE(AH7:AI7)*100</f>
        <v>100</v>
      </c>
      <c r="AK7" s="6">
        <v>0.5</v>
      </c>
      <c r="AL7" s="6">
        <v>1</v>
      </c>
      <c r="AM7" s="5">
        <f>AVERAGE(AK7:AL7)*100</f>
        <v>75</v>
      </c>
      <c r="AN7" s="6">
        <v>1</v>
      </c>
      <c r="AO7" s="5">
        <f>AVERAGE(AN7)*100</f>
        <v>100</v>
      </c>
      <c r="AP7" s="5">
        <f>AVERAGE(AC7:AD7,AF7,AH7:AI7,AK7:AL7,AN7)*100</f>
        <v>92.25</v>
      </c>
      <c r="AQ7" s="6">
        <v>0.83</v>
      </c>
      <c r="AR7" s="6">
        <v>0.7</v>
      </c>
      <c r="AS7" s="5">
        <f>AVERAGE(AQ7:AR7)*100</f>
        <v>76.499999999999986</v>
      </c>
      <c r="AT7" s="6">
        <v>1</v>
      </c>
      <c r="AU7" s="5">
        <f>AVERAGE(AT7)*100</f>
        <v>100</v>
      </c>
      <c r="AV7" s="6">
        <v>1</v>
      </c>
      <c r="AW7" s="6">
        <v>0</v>
      </c>
      <c r="AX7" s="5">
        <f>AVERAGE(AV7:AW7)*100</f>
        <v>50</v>
      </c>
      <c r="AY7" s="6">
        <v>1</v>
      </c>
      <c r="AZ7" s="6">
        <v>0.71</v>
      </c>
      <c r="BA7" s="5">
        <f>AVERAGE(AY7:AZ7)*100</f>
        <v>85.5</v>
      </c>
      <c r="BB7" s="6">
        <v>1</v>
      </c>
      <c r="BC7" s="5">
        <f>AVERAGE(BB7)*100</f>
        <v>100</v>
      </c>
      <c r="BD7" s="5">
        <f>AVERAGE(AQ7:AR7,AT7,AV7:AW7,AY7:AZ7,BB7)*100</f>
        <v>77.999999999999986</v>
      </c>
    </row>
    <row r="8" spans="1:56" x14ac:dyDescent="0.3">
      <c r="A8" s="29" t="s">
        <v>577</v>
      </c>
      <c r="B8" s="28" t="s">
        <v>576</v>
      </c>
      <c r="C8" s="29" t="s">
        <v>52</v>
      </c>
      <c r="D8" s="29" t="s">
        <v>575</v>
      </c>
      <c r="E8" s="29" t="s">
        <v>73</v>
      </c>
      <c r="F8" s="29" t="s">
        <v>574</v>
      </c>
      <c r="G8" s="29" t="s">
        <v>574</v>
      </c>
      <c r="H8" s="28" t="s">
        <v>57</v>
      </c>
      <c r="I8" s="28" t="s">
        <v>573</v>
      </c>
      <c r="J8" s="28" t="s">
        <v>572</v>
      </c>
      <c r="K8" s="28" t="s">
        <v>571</v>
      </c>
      <c r="L8" s="5">
        <v>12.14</v>
      </c>
      <c r="M8" s="5">
        <f>L8/25*100</f>
        <v>48.56</v>
      </c>
      <c r="N8" s="6">
        <v>1</v>
      </c>
      <c r="O8" s="6">
        <v>0.75</v>
      </c>
      <c r="P8" s="5">
        <f>AVERAGE(N8:O8)*100</f>
        <v>87.5</v>
      </c>
      <c r="Q8" s="6">
        <v>0.67</v>
      </c>
      <c r="R8" s="6">
        <v>0.25</v>
      </c>
      <c r="S8" s="5">
        <f>AVERAGE(Q8:R8)*100</f>
        <v>46</v>
      </c>
      <c r="T8" s="6">
        <v>0.4</v>
      </c>
      <c r="U8" s="6">
        <v>1</v>
      </c>
      <c r="V8" s="5">
        <f>AVERAGE(T8:U8)*100</f>
        <v>70</v>
      </c>
      <c r="W8" s="6">
        <v>0</v>
      </c>
      <c r="X8" s="5">
        <f>AVERAGE(W8)*100</f>
        <v>0</v>
      </c>
      <c r="Y8" s="6">
        <v>0.6</v>
      </c>
      <c r="Z8" s="6">
        <v>0</v>
      </c>
      <c r="AA8" s="5">
        <f>AVERAGE(Y8:Z8)*100</f>
        <v>30</v>
      </c>
      <c r="AB8" s="5">
        <f>AVERAGE(N8:O8,Q8:R8,T8:U8,W8,Y8:Z8)*100</f>
        <v>51.888888888888886</v>
      </c>
      <c r="AC8" s="6">
        <v>0.31</v>
      </c>
      <c r="AD8" s="6">
        <v>0.5</v>
      </c>
      <c r="AE8" s="5">
        <f>AVERAGE(AC8:AD8)*100</f>
        <v>40.5</v>
      </c>
      <c r="AF8" s="6">
        <v>0.38</v>
      </c>
      <c r="AG8" s="5">
        <f>AVERAGE(AF8)*100</f>
        <v>38</v>
      </c>
      <c r="AH8" s="6">
        <v>0</v>
      </c>
      <c r="AI8" s="6">
        <v>1</v>
      </c>
      <c r="AJ8" s="5">
        <f>AVERAGE(AH8:AI8)*100</f>
        <v>50</v>
      </c>
      <c r="AK8" s="6">
        <v>0.5</v>
      </c>
      <c r="AL8" s="6">
        <v>1</v>
      </c>
      <c r="AM8" s="5">
        <f>AVERAGE(AK8:AL8)*100</f>
        <v>75</v>
      </c>
      <c r="AN8" s="6">
        <v>1</v>
      </c>
      <c r="AO8" s="5">
        <f>AVERAGE(AN8)*100</f>
        <v>100</v>
      </c>
      <c r="AP8" s="5">
        <f>AVERAGE(AC8:AD8,AF8,AH8:AI8,AK8:AL8,AN8)*100</f>
        <v>58.624999999999993</v>
      </c>
      <c r="AQ8" s="6">
        <v>0.17</v>
      </c>
      <c r="AR8" s="6">
        <v>0.5</v>
      </c>
      <c r="AS8" s="5">
        <f>AVERAGE(AQ8:AR8)*100</f>
        <v>33.5</v>
      </c>
      <c r="AT8" s="6">
        <v>0.33</v>
      </c>
      <c r="AU8" s="5">
        <f>AVERAGE(AT8)*100</f>
        <v>33</v>
      </c>
      <c r="AV8" s="6">
        <v>0.25</v>
      </c>
      <c r="AW8" s="6">
        <v>0</v>
      </c>
      <c r="AX8" s="5">
        <f>AVERAGE(AV8:AW8)*100</f>
        <v>12.5</v>
      </c>
      <c r="AY8" s="6">
        <v>1</v>
      </c>
      <c r="AZ8" s="6">
        <v>0.28999999999999998</v>
      </c>
      <c r="BA8" s="5">
        <f>AVERAGE(AY8:AZ8)*100</f>
        <v>64.5</v>
      </c>
      <c r="BB8" s="6">
        <v>0.25</v>
      </c>
      <c r="BC8" s="5">
        <f>AVERAGE(BB8)*100</f>
        <v>25</v>
      </c>
      <c r="BD8" s="5">
        <f>AVERAGE(AQ8:AR8,AT8,AV8:AW8,AY8:AZ8,BB8)*100</f>
        <v>34.875</v>
      </c>
    </row>
    <row r="9" spans="1:56" x14ac:dyDescent="0.3">
      <c r="A9" s="29" t="s">
        <v>570</v>
      </c>
      <c r="B9" s="28" t="s">
        <v>569</v>
      </c>
      <c r="C9" s="29" t="s">
        <v>52</v>
      </c>
      <c r="D9" s="29" t="s">
        <v>568</v>
      </c>
      <c r="E9" s="29" t="s">
        <v>64</v>
      </c>
      <c r="F9" s="29" t="s">
        <v>89</v>
      </c>
      <c r="G9" s="29" t="s">
        <v>89</v>
      </c>
      <c r="H9" s="28" t="s">
        <v>57</v>
      </c>
      <c r="I9" s="28" t="s">
        <v>567</v>
      </c>
      <c r="J9" s="28" t="s">
        <v>566</v>
      </c>
      <c r="K9" s="28" t="s">
        <v>565</v>
      </c>
      <c r="L9" s="5">
        <v>19.47</v>
      </c>
      <c r="M9" s="5">
        <f>L9/25*100</f>
        <v>77.88</v>
      </c>
      <c r="N9" s="6">
        <v>1</v>
      </c>
      <c r="O9" s="6">
        <v>1</v>
      </c>
      <c r="P9" s="5">
        <f>AVERAGE(N9:O9)*100</f>
        <v>100</v>
      </c>
      <c r="Q9" s="6">
        <v>0.17</v>
      </c>
      <c r="R9" s="6">
        <v>0.5</v>
      </c>
      <c r="S9" s="5">
        <f>AVERAGE(Q9:R9)*100</f>
        <v>33.5</v>
      </c>
      <c r="T9" s="6">
        <v>1</v>
      </c>
      <c r="U9" s="6">
        <v>1</v>
      </c>
      <c r="V9" s="5">
        <f>AVERAGE(T9:U9)*100</f>
        <v>100</v>
      </c>
      <c r="W9" s="6">
        <v>1</v>
      </c>
      <c r="X9" s="5">
        <f>AVERAGE(W9)*100</f>
        <v>100</v>
      </c>
      <c r="Y9" s="6">
        <v>1</v>
      </c>
      <c r="Z9" s="6">
        <v>1</v>
      </c>
      <c r="AA9" s="5">
        <f>AVERAGE(Y9:Z9)*100</f>
        <v>100</v>
      </c>
      <c r="AB9" s="5">
        <f>AVERAGE(N9:O9,Q9:R9,T9:U9,W9,Y9:Z9)*100</f>
        <v>85.222222222222229</v>
      </c>
      <c r="AC9" s="6">
        <v>0.77</v>
      </c>
      <c r="AD9" s="6">
        <v>1</v>
      </c>
      <c r="AE9" s="5">
        <f>AVERAGE(AC9:AD9)*100</f>
        <v>88.5</v>
      </c>
      <c r="AF9" s="6">
        <v>1</v>
      </c>
      <c r="AG9" s="5">
        <f>AVERAGE(AF9)*100</f>
        <v>100</v>
      </c>
      <c r="AH9" s="6">
        <v>1</v>
      </c>
      <c r="AI9" s="6">
        <v>0.33</v>
      </c>
      <c r="AJ9" s="5">
        <f>AVERAGE(AH9:AI9)*100</f>
        <v>66.5</v>
      </c>
      <c r="AK9" s="6">
        <v>0.5</v>
      </c>
      <c r="AL9" s="6">
        <v>0</v>
      </c>
      <c r="AM9" s="5">
        <f>AVERAGE(AK9:AL9)*100</f>
        <v>25</v>
      </c>
      <c r="AN9" s="6">
        <v>1</v>
      </c>
      <c r="AO9" s="5">
        <f>AVERAGE(AN9)*100</f>
        <v>100</v>
      </c>
      <c r="AP9" s="5">
        <f>AVERAGE(AC9:AD9,AF9,AH9:AI9,AK9:AL9,AN9)*100</f>
        <v>70</v>
      </c>
      <c r="AQ9" s="6">
        <v>0.17</v>
      </c>
      <c r="AR9" s="6">
        <v>1</v>
      </c>
      <c r="AS9" s="5">
        <f>AVERAGE(AQ9:AR9)*100</f>
        <v>58.5</v>
      </c>
      <c r="AT9" s="6">
        <v>1</v>
      </c>
      <c r="AU9" s="5">
        <f>AVERAGE(AT9)*100</f>
        <v>100</v>
      </c>
      <c r="AV9" s="6">
        <v>1</v>
      </c>
      <c r="AW9" s="6">
        <v>1</v>
      </c>
      <c r="AX9" s="5">
        <f>AVERAGE(AV9:AW9)*100</f>
        <v>100</v>
      </c>
      <c r="AY9" s="6">
        <v>1</v>
      </c>
      <c r="AZ9" s="6">
        <v>0.28999999999999998</v>
      </c>
      <c r="BA9" s="5">
        <f>AVERAGE(AY9:AZ9)*100</f>
        <v>64.5</v>
      </c>
      <c r="BB9" s="6">
        <v>0.75</v>
      </c>
      <c r="BC9" s="5">
        <f>AVERAGE(BB9)*100</f>
        <v>75</v>
      </c>
      <c r="BD9" s="5">
        <f>AVERAGE(AQ9:AR9,AT9,AV9:AW9,AY9:AZ9,BB9)*100</f>
        <v>77.625</v>
      </c>
    </row>
    <row r="10" spans="1:56" ht="18" x14ac:dyDescent="0.3">
      <c r="A10" s="27" t="s">
        <v>443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12">
        <f>AVERAGE(L4:L9)</f>
        <v>18.166666666666668</v>
      </c>
      <c r="M10" s="12">
        <f>AVERAGE(M4:M9)</f>
        <v>72.666666666666671</v>
      </c>
      <c r="N10" s="12">
        <f>AVERAGE(N4:N9)</f>
        <v>1</v>
      </c>
      <c r="O10" s="12">
        <f>AVERAGE(O4:O9)</f>
        <v>0.95833333333333337</v>
      </c>
      <c r="P10" s="12">
        <f>AVERAGE(P4:P9)</f>
        <v>97.916666666666671</v>
      </c>
      <c r="Q10" s="12">
        <f>AVERAGE(Q4:Q9)</f>
        <v>0.61166666666666669</v>
      </c>
      <c r="R10" s="12">
        <f>AVERAGE(R4:R9)</f>
        <v>0.5</v>
      </c>
      <c r="S10" s="12">
        <f>AVERAGE(S4:S9)</f>
        <v>55.583333333333336</v>
      </c>
      <c r="T10" s="12">
        <f>AVERAGE(T4:T9)</f>
        <v>0.56666666666666665</v>
      </c>
      <c r="U10" s="12">
        <f>AVERAGE(U4:U9)</f>
        <v>1</v>
      </c>
      <c r="V10" s="12">
        <f>AVERAGE(V4:V9)</f>
        <v>78.333333333333329</v>
      </c>
      <c r="W10" s="12">
        <f>AVERAGE(W4:W9)</f>
        <v>0.83333333333333337</v>
      </c>
      <c r="X10" s="12">
        <f>AVERAGE(X4:X9)</f>
        <v>83.333333333333329</v>
      </c>
      <c r="Y10" s="12">
        <f>AVERAGE(Y4:Y9)</f>
        <v>0.75</v>
      </c>
      <c r="Z10" s="12">
        <f>AVERAGE(Z4:Z9)</f>
        <v>0.5</v>
      </c>
      <c r="AA10" s="12">
        <f>AVERAGE(AA4:AA9)</f>
        <v>62.5</v>
      </c>
      <c r="AB10" s="12">
        <f>AVERAGE(AB4:AB9)</f>
        <v>74.666666666666671</v>
      </c>
      <c r="AC10" s="12">
        <f>AVERAGE(AC4:AC9)</f>
        <v>0.71833333333333338</v>
      </c>
      <c r="AD10" s="12">
        <f>AVERAGE(AD4:AD9)</f>
        <v>0.81833333333333336</v>
      </c>
      <c r="AE10" s="12">
        <f>AVERAGE(AE4:AE9)</f>
        <v>76.833333333333329</v>
      </c>
      <c r="AF10" s="12">
        <f>AVERAGE(AF4:AF9)</f>
        <v>0.85666666666666658</v>
      </c>
      <c r="AG10" s="12">
        <f>AVERAGE(AG4:AG9)</f>
        <v>85.666666666666671</v>
      </c>
      <c r="AH10" s="12">
        <f>AVERAGE(AH4:AH9)</f>
        <v>0.625</v>
      </c>
      <c r="AI10" s="12">
        <f>AVERAGE(AI4:AI9)</f>
        <v>0.83333333333333337</v>
      </c>
      <c r="AJ10" s="12">
        <f>AVERAGE(AJ4:AJ9)</f>
        <v>72.916666666666671</v>
      </c>
      <c r="AK10" s="12">
        <f>AVERAGE(AK4:AK9)</f>
        <v>0.625</v>
      </c>
      <c r="AL10" s="12">
        <f>AVERAGE(AL4:AL9)</f>
        <v>0.83333333333333337</v>
      </c>
      <c r="AM10" s="12">
        <f>AVERAGE(AM4:AM9)</f>
        <v>72.916666666666671</v>
      </c>
      <c r="AN10" s="12">
        <f>AVERAGE(AN4:AN9)</f>
        <v>0.83333333333333337</v>
      </c>
      <c r="AO10" s="12">
        <f>AVERAGE(AO4:AO9)</f>
        <v>83.333333333333329</v>
      </c>
      <c r="AP10" s="12">
        <f>AVERAGE(AP4:AP9)</f>
        <v>76.791666666666671</v>
      </c>
      <c r="AQ10" s="12">
        <f>AVERAGE(AQ4:AQ9)</f>
        <v>0.5</v>
      </c>
      <c r="AR10" s="12">
        <f>AVERAGE(AR4:AR9)</f>
        <v>0.76666666666666661</v>
      </c>
      <c r="AS10" s="12">
        <f>AVERAGE(AS4:AS9)</f>
        <v>63.333333333333336</v>
      </c>
      <c r="AT10" s="12">
        <f>AVERAGE(AT4:AT9)</f>
        <v>0.88833333333333331</v>
      </c>
      <c r="AU10" s="12">
        <f>AVERAGE(AU4:AU9)</f>
        <v>88.833333333333329</v>
      </c>
      <c r="AV10" s="12">
        <f>AVERAGE(AV4:AV9)</f>
        <v>0.875</v>
      </c>
      <c r="AW10" s="12">
        <f>AVERAGE(AW4:AW9)</f>
        <v>0.16666666666666666</v>
      </c>
      <c r="AX10" s="12">
        <f>AVERAGE(AX4:AX9)</f>
        <v>52.083333333333336</v>
      </c>
      <c r="AY10" s="12">
        <f>AVERAGE(AY4:AY9)</f>
        <v>0.91666666666666663</v>
      </c>
      <c r="AZ10" s="12">
        <f>AVERAGE(AZ4:AZ9)</f>
        <v>0.52333333333333332</v>
      </c>
      <c r="BA10" s="12">
        <f>AVERAGE(BA4:BA9)</f>
        <v>72</v>
      </c>
      <c r="BB10" s="12">
        <f>AVERAGE(BB4:BB9)</f>
        <v>0.66666666666666663</v>
      </c>
      <c r="BC10" s="12">
        <f>AVERAGE(BC4:BC9)</f>
        <v>66.666666666666671</v>
      </c>
      <c r="BD10" s="12">
        <f>AVERAGE(BD4:BD9)</f>
        <v>66.291666666666671</v>
      </c>
    </row>
  </sheetData>
  <mergeCells count="34">
    <mergeCell ref="J1:J3"/>
    <mergeCell ref="K1:K3"/>
    <mergeCell ref="L1:L3"/>
    <mergeCell ref="A1:A3"/>
    <mergeCell ref="B1:B3"/>
    <mergeCell ref="C1:C3"/>
    <mergeCell ref="D1:D3"/>
    <mergeCell ref="E1:E3"/>
    <mergeCell ref="F1:F3"/>
    <mergeCell ref="G1:G3"/>
    <mergeCell ref="H1:H3"/>
    <mergeCell ref="I1:I3"/>
    <mergeCell ref="BD2:BD3"/>
    <mergeCell ref="AC2:AE2"/>
    <mergeCell ref="AF2:AG2"/>
    <mergeCell ref="AH2:AJ2"/>
    <mergeCell ref="AK2:AM2"/>
    <mergeCell ref="AN2:AO2"/>
    <mergeCell ref="M1:M3"/>
    <mergeCell ref="N1:AB1"/>
    <mergeCell ref="AC1:AP1"/>
    <mergeCell ref="AQ1:BD1"/>
    <mergeCell ref="N2:P2"/>
    <mergeCell ref="Q2:S2"/>
    <mergeCell ref="T2:V2"/>
    <mergeCell ref="W2:X2"/>
    <mergeCell ref="Y2:AA2"/>
    <mergeCell ref="AB2:AB3"/>
    <mergeCell ref="BB2:BC2"/>
    <mergeCell ref="AP2:AP3"/>
    <mergeCell ref="AQ2:AS2"/>
    <mergeCell ref="AT2:AU2"/>
    <mergeCell ref="AV2:AX2"/>
    <mergeCell ref="AY2:BA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60"/>
  <sheetViews>
    <sheetView topLeftCell="A40" workbookViewId="0">
      <selection activeCell="AN63" sqref="AN63"/>
    </sheetView>
  </sheetViews>
  <sheetFormatPr defaultRowHeight="15.6" x14ac:dyDescent="0.3"/>
  <cols>
    <col min="1" max="1" width="27" style="7" customWidth="1"/>
    <col min="2" max="16384" width="8.796875" style="7"/>
  </cols>
  <sheetData>
    <row r="1" spans="1:57" s="1" customFormat="1" ht="13.95" customHeight="1" x14ac:dyDescent="0.3">
      <c r="A1" s="25" t="s">
        <v>0</v>
      </c>
      <c r="B1" s="25" t="s">
        <v>1</v>
      </c>
      <c r="C1" s="25" t="s">
        <v>2</v>
      </c>
      <c r="D1" s="25" t="s">
        <v>3</v>
      </c>
      <c r="E1" s="25" t="s">
        <v>4</v>
      </c>
      <c r="F1" s="25" t="s">
        <v>5</v>
      </c>
      <c r="G1" s="25" t="s">
        <v>6</v>
      </c>
      <c r="H1" s="25" t="s">
        <v>7</v>
      </c>
      <c r="I1" s="25" t="s">
        <v>8</v>
      </c>
      <c r="J1" s="25" t="s">
        <v>9</v>
      </c>
      <c r="K1" s="25" t="s">
        <v>10</v>
      </c>
      <c r="L1" s="25" t="s">
        <v>11</v>
      </c>
      <c r="M1" s="25" t="s">
        <v>12</v>
      </c>
      <c r="N1" s="25" t="s">
        <v>13</v>
      </c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 t="s">
        <v>14</v>
      </c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 t="s">
        <v>15</v>
      </c>
      <c r="AT1" s="25"/>
      <c r="AU1" s="25"/>
      <c r="AV1" s="25"/>
      <c r="AW1" s="25"/>
      <c r="AX1" s="25"/>
      <c r="AY1" s="25"/>
      <c r="AZ1" s="25"/>
      <c r="BA1" s="25"/>
      <c r="BB1" s="25"/>
      <c r="BC1" s="25"/>
      <c r="BD1" s="25"/>
      <c r="BE1" s="25"/>
    </row>
    <row r="2" spans="1:57" s="1" customFormat="1" ht="26.25" customHeight="1" x14ac:dyDescent="0.3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 t="s">
        <v>16</v>
      </c>
      <c r="O2" s="25"/>
      <c r="P2" s="25"/>
      <c r="Q2" s="25" t="s">
        <v>17</v>
      </c>
      <c r="R2" s="25"/>
      <c r="S2" s="25"/>
      <c r="T2" s="25" t="s">
        <v>18</v>
      </c>
      <c r="U2" s="25"/>
      <c r="V2" s="25"/>
      <c r="W2" s="25" t="s">
        <v>19</v>
      </c>
      <c r="X2" s="25"/>
      <c r="Y2" s="25"/>
      <c r="Z2" s="25" t="s">
        <v>20</v>
      </c>
      <c r="AA2" s="25"/>
      <c r="AB2" s="25"/>
      <c r="AC2" s="25" t="s">
        <v>21</v>
      </c>
      <c r="AD2" s="25" t="s">
        <v>16</v>
      </c>
      <c r="AE2" s="25"/>
      <c r="AF2" s="25"/>
      <c r="AG2" s="25" t="s">
        <v>17</v>
      </c>
      <c r="AH2" s="25"/>
      <c r="AI2" s="25"/>
      <c r="AJ2" s="25" t="s">
        <v>18</v>
      </c>
      <c r="AK2" s="25"/>
      <c r="AL2" s="25"/>
      <c r="AM2" s="25" t="s">
        <v>19</v>
      </c>
      <c r="AN2" s="25"/>
      <c r="AO2" s="25"/>
      <c r="AP2" s="25" t="s">
        <v>20</v>
      </c>
      <c r="AQ2" s="25"/>
      <c r="AR2" s="25" t="s">
        <v>21</v>
      </c>
      <c r="AS2" s="25" t="s">
        <v>16</v>
      </c>
      <c r="AT2" s="25"/>
      <c r="AU2" s="25"/>
      <c r="AV2" s="25" t="s">
        <v>17</v>
      </c>
      <c r="AW2" s="25"/>
      <c r="AX2" s="25" t="s">
        <v>18</v>
      </c>
      <c r="AY2" s="25"/>
      <c r="AZ2" s="25"/>
      <c r="BA2" s="25" t="s">
        <v>22</v>
      </c>
      <c r="BB2" s="25"/>
      <c r="BC2" s="25"/>
      <c r="BD2" s="25" t="s">
        <v>20</v>
      </c>
      <c r="BE2" s="25"/>
    </row>
    <row r="3" spans="1:57" s="1" customFormat="1" ht="31.2" x14ac:dyDescent="0.3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" t="s">
        <v>23</v>
      </c>
      <c r="O3" s="2" t="s">
        <v>24</v>
      </c>
      <c r="P3" s="2" t="s">
        <v>21</v>
      </c>
      <c r="Q3" s="2" t="s">
        <v>25</v>
      </c>
      <c r="R3" s="2" t="s">
        <v>26</v>
      </c>
      <c r="S3" s="2" t="s">
        <v>21</v>
      </c>
      <c r="T3" s="2" t="s">
        <v>27</v>
      </c>
      <c r="U3" s="2" t="s">
        <v>28</v>
      </c>
      <c r="V3" s="2" t="s">
        <v>21</v>
      </c>
      <c r="W3" s="2" t="s">
        <v>29</v>
      </c>
      <c r="X3" s="2" t="s">
        <v>30</v>
      </c>
      <c r="Y3" s="2" t="s">
        <v>21</v>
      </c>
      <c r="Z3" s="2" t="s">
        <v>31</v>
      </c>
      <c r="AA3" s="2" t="s">
        <v>32</v>
      </c>
      <c r="AB3" s="2" t="s">
        <v>21</v>
      </c>
      <c r="AC3" s="25"/>
      <c r="AD3" s="2" t="s">
        <v>33</v>
      </c>
      <c r="AE3" s="2" t="s">
        <v>34</v>
      </c>
      <c r="AF3" s="2" t="s">
        <v>21</v>
      </c>
      <c r="AG3" s="2" t="s">
        <v>35</v>
      </c>
      <c r="AH3" s="2" t="s">
        <v>36</v>
      </c>
      <c r="AI3" s="2" t="s">
        <v>21</v>
      </c>
      <c r="AJ3" s="2" t="s">
        <v>37</v>
      </c>
      <c r="AK3" s="2" t="s">
        <v>38</v>
      </c>
      <c r="AL3" s="2" t="s">
        <v>21</v>
      </c>
      <c r="AM3" s="2" t="s">
        <v>39</v>
      </c>
      <c r="AN3" s="2" t="s">
        <v>40</v>
      </c>
      <c r="AO3" s="2" t="s">
        <v>21</v>
      </c>
      <c r="AP3" s="2" t="s">
        <v>41</v>
      </c>
      <c r="AQ3" s="2" t="s">
        <v>21</v>
      </c>
      <c r="AR3" s="25"/>
      <c r="AS3" s="2" t="s">
        <v>42</v>
      </c>
      <c r="AT3" s="2" t="s">
        <v>43</v>
      </c>
      <c r="AU3" s="2" t="s">
        <v>21</v>
      </c>
      <c r="AV3" s="2" t="s">
        <v>44</v>
      </c>
      <c r="AW3" s="2" t="s">
        <v>21</v>
      </c>
      <c r="AX3" s="2" t="s">
        <v>45</v>
      </c>
      <c r="AY3" s="2" t="s">
        <v>46</v>
      </c>
      <c r="AZ3" s="2" t="s">
        <v>21</v>
      </c>
      <c r="BA3" s="2" t="s">
        <v>47</v>
      </c>
      <c r="BB3" s="2" t="s">
        <v>48</v>
      </c>
      <c r="BC3" s="2" t="s">
        <v>21</v>
      </c>
      <c r="BD3" s="2" t="s">
        <v>49</v>
      </c>
      <c r="BE3" s="2" t="s">
        <v>21</v>
      </c>
    </row>
    <row r="4" spans="1:57" x14ac:dyDescent="0.3">
      <c r="A4" s="3" t="s">
        <v>50</v>
      </c>
      <c r="B4" s="4" t="s">
        <v>51</v>
      </c>
      <c r="C4" s="3" t="s">
        <v>52</v>
      </c>
      <c r="D4" s="3" t="s">
        <v>53</v>
      </c>
      <c r="E4" s="3" t="s">
        <v>54</v>
      </c>
      <c r="F4" s="3" t="s">
        <v>55</v>
      </c>
      <c r="G4" s="3" t="s">
        <v>56</v>
      </c>
      <c r="H4" s="4" t="s">
        <v>57</v>
      </c>
      <c r="I4" s="4" t="s">
        <v>58</v>
      </c>
      <c r="J4" s="4" t="s">
        <v>59</v>
      </c>
      <c r="K4" s="4" t="s">
        <v>60</v>
      </c>
      <c r="L4" s="5">
        <v>15.99</v>
      </c>
      <c r="M4" s="5">
        <f t="shared" ref="M4:M59" si="0">L4/27*100</f>
        <v>59.222222222222221</v>
      </c>
      <c r="N4" s="6">
        <v>0.5</v>
      </c>
      <c r="O4" s="6">
        <v>0.75</v>
      </c>
      <c r="P4" s="5">
        <f t="shared" ref="P4:P59" si="1">AVERAGE(N4:O4)*100</f>
        <v>62.5</v>
      </c>
      <c r="Q4" s="6">
        <v>0.5</v>
      </c>
      <c r="R4" s="6">
        <v>0</v>
      </c>
      <c r="S4" s="5">
        <f t="shared" ref="S4:S59" si="2">AVERAGE(Q4:R4)*100</f>
        <v>25</v>
      </c>
      <c r="T4" s="6">
        <v>0.2</v>
      </c>
      <c r="U4" s="6">
        <v>1</v>
      </c>
      <c r="V4" s="5">
        <f t="shared" ref="V4:V59" si="3">AVERAGE(T4:U4)*100</f>
        <v>60</v>
      </c>
      <c r="W4" s="6">
        <v>1</v>
      </c>
      <c r="X4" s="6">
        <v>1</v>
      </c>
      <c r="Y4" s="5">
        <f t="shared" ref="Y4:Y59" si="4">AVERAGE(W4:X4)*100</f>
        <v>100</v>
      </c>
      <c r="Z4" s="6">
        <v>0.5</v>
      </c>
      <c r="AA4" s="6">
        <v>0</v>
      </c>
      <c r="AB4" s="5">
        <f t="shared" ref="AB4:AB59" si="5">AVERAGE(Z4:AA4)*100</f>
        <v>25</v>
      </c>
      <c r="AC4" s="5">
        <f t="shared" ref="AC4:AC59" si="6">AVERAGE(N4:O4,Q4:R4,T4:U4,W4:X4,Z4:AA4)*100</f>
        <v>54.500000000000007</v>
      </c>
      <c r="AD4" s="6">
        <v>0.77</v>
      </c>
      <c r="AE4" s="6">
        <v>0.83</v>
      </c>
      <c r="AF4" s="5">
        <f t="shared" ref="AF4:AF59" si="7">AVERAGE(AD4:AE4)*100</f>
        <v>80</v>
      </c>
      <c r="AG4" s="6">
        <v>0.75</v>
      </c>
      <c r="AH4" s="6">
        <v>1</v>
      </c>
      <c r="AI4" s="5">
        <f t="shared" ref="AI4:AI59" si="8">AVERAGE(AG4:AH4)*100</f>
        <v>87.5</v>
      </c>
      <c r="AJ4" s="6">
        <v>0.25</v>
      </c>
      <c r="AK4" s="6">
        <v>1</v>
      </c>
      <c r="AL4" s="5">
        <f t="shared" ref="AL4:AL59" si="9">AVERAGE(AJ4:AK4)*100</f>
        <v>62.5</v>
      </c>
      <c r="AM4" s="6">
        <v>0.5</v>
      </c>
      <c r="AN4" s="6">
        <v>0</v>
      </c>
      <c r="AO4" s="5">
        <f t="shared" ref="AO4:AO59" si="10">AVERAGE(AM4:AN4)*100</f>
        <v>25</v>
      </c>
      <c r="AP4" s="6">
        <v>1</v>
      </c>
      <c r="AQ4" s="5">
        <f t="shared" ref="AQ4:AQ59" si="11">AVERAGE(AP4)*100</f>
        <v>100</v>
      </c>
      <c r="AR4" s="5">
        <f t="shared" ref="AR4:AR59" si="12">AVERAGE(AD4:AE4,AG4:AH4,AJ4:AK4,AM4:AN4,AP4)*100</f>
        <v>67.777777777777771</v>
      </c>
      <c r="AS4" s="6">
        <v>0.75</v>
      </c>
      <c r="AT4" s="6">
        <v>0</v>
      </c>
      <c r="AU4" s="5">
        <f t="shared" ref="AU4:AU59" si="13">AVERAGE(AS4:AT4)*100</f>
        <v>37.5</v>
      </c>
      <c r="AV4" s="6">
        <v>0.67</v>
      </c>
      <c r="AW4" s="5">
        <f t="shared" ref="AW4:AW59" si="14">AVERAGE(AV4)*100</f>
        <v>67</v>
      </c>
      <c r="AX4" s="6">
        <v>1</v>
      </c>
      <c r="AY4" s="6">
        <v>0</v>
      </c>
      <c r="AZ4" s="5">
        <f t="shared" ref="AZ4:AZ59" si="15">AVERAGE(AX4:AY4)*100</f>
        <v>50</v>
      </c>
      <c r="BA4" s="6">
        <v>1</v>
      </c>
      <c r="BB4" s="6">
        <v>0.14000000000000001</v>
      </c>
      <c r="BC4" s="5">
        <f t="shared" ref="BC4:BC59" si="16">AVERAGE(BA4:BB4)*100</f>
        <v>57.000000000000007</v>
      </c>
      <c r="BD4" s="6">
        <v>0.88</v>
      </c>
      <c r="BE4" s="5">
        <f t="shared" ref="BE4:BE59" si="17">AVERAGE(BD4)*100</f>
        <v>88</v>
      </c>
    </row>
    <row r="5" spans="1:57" x14ac:dyDescent="0.3">
      <c r="A5" s="3" t="s">
        <v>61</v>
      </c>
      <c r="B5" s="4" t="s">
        <v>62</v>
      </c>
      <c r="C5" s="3" t="s">
        <v>52</v>
      </c>
      <c r="D5" s="3" t="s">
        <v>63</v>
      </c>
      <c r="E5" s="3" t="s">
        <v>64</v>
      </c>
      <c r="F5" s="3" t="s">
        <v>65</v>
      </c>
      <c r="G5" s="3" t="s">
        <v>66</v>
      </c>
      <c r="H5" s="4" t="s">
        <v>57</v>
      </c>
      <c r="I5" s="4" t="s">
        <v>67</v>
      </c>
      <c r="J5" s="4" t="s">
        <v>68</v>
      </c>
      <c r="K5" s="4" t="s">
        <v>69</v>
      </c>
      <c r="L5" s="5">
        <v>23.75</v>
      </c>
      <c r="M5" s="5">
        <f t="shared" si="0"/>
        <v>87.962962962962962</v>
      </c>
      <c r="N5" s="6">
        <v>1</v>
      </c>
      <c r="O5" s="6">
        <v>1</v>
      </c>
      <c r="P5" s="5">
        <f t="shared" si="1"/>
        <v>100</v>
      </c>
      <c r="Q5" s="6">
        <v>0.67</v>
      </c>
      <c r="R5" s="6">
        <v>0.5</v>
      </c>
      <c r="S5" s="5">
        <f t="shared" si="2"/>
        <v>58.5</v>
      </c>
      <c r="T5" s="6">
        <v>1</v>
      </c>
      <c r="U5" s="6">
        <v>1</v>
      </c>
      <c r="V5" s="5">
        <f t="shared" si="3"/>
        <v>100</v>
      </c>
      <c r="W5" s="6">
        <v>1</v>
      </c>
      <c r="X5" s="6">
        <v>1</v>
      </c>
      <c r="Y5" s="5">
        <f t="shared" si="4"/>
        <v>100</v>
      </c>
      <c r="Z5" s="6">
        <v>0.8</v>
      </c>
      <c r="AA5" s="6">
        <v>1</v>
      </c>
      <c r="AB5" s="5">
        <f t="shared" si="5"/>
        <v>90</v>
      </c>
      <c r="AC5" s="5">
        <f t="shared" si="6"/>
        <v>89.699999999999989</v>
      </c>
      <c r="AD5" s="6">
        <v>1</v>
      </c>
      <c r="AE5" s="6">
        <v>1</v>
      </c>
      <c r="AF5" s="5">
        <f t="shared" si="7"/>
        <v>100</v>
      </c>
      <c r="AG5" s="6">
        <v>1</v>
      </c>
      <c r="AH5" s="6">
        <v>1</v>
      </c>
      <c r="AI5" s="5">
        <f t="shared" si="8"/>
        <v>100</v>
      </c>
      <c r="AJ5" s="6">
        <v>0.5</v>
      </c>
      <c r="AK5" s="6">
        <v>1</v>
      </c>
      <c r="AL5" s="5">
        <f t="shared" si="9"/>
        <v>75</v>
      </c>
      <c r="AM5" s="6">
        <v>0.5</v>
      </c>
      <c r="AN5" s="6">
        <v>1</v>
      </c>
      <c r="AO5" s="5">
        <f t="shared" si="10"/>
        <v>75</v>
      </c>
      <c r="AP5" s="6">
        <v>1</v>
      </c>
      <c r="AQ5" s="5">
        <f t="shared" si="11"/>
        <v>100</v>
      </c>
      <c r="AR5" s="5">
        <f t="shared" si="12"/>
        <v>88.888888888888886</v>
      </c>
      <c r="AS5" s="6">
        <v>1</v>
      </c>
      <c r="AT5" s="6">
        <v>1</v>
      </c>
      <c r="AU5" s="5">
        <f t="shared" si="13"/>
        <v>100</v>
      </c>
      <c r="AV5" s="6">
        <v>0.83</v>
      </c>
      <c r="AW5" s="5">
        <f t="shared" si="14"/>
        <v>83</v>
      </c>
      <c r="AX5" s="6">
        <v>1</v>
      </c>
      <c r="AY5" s="6">
        <v>1</v>
      </c>
      <c r="AZ5" s="5">
        <f t="shared" si="15"/>
        <v>100</v>
      </c>
      <c r="BA5" s="6">
        <v>1</v>
      </c>
      <c r="BB5" s="6">
        <v>0.56999999999999995</v>
      </c>
      <c r="BC5" s="5">
        <f t="shared" si="16"/>
        <v>78.499999999999986</v>
      </c>
      <c r="BD5" s="6">
        <v>0.38</v>
      </c>
      <c r="BE5" s="5">
        <f t="shared" si="17"/>
        <v>38</v>
      </c>
    </row>
    <row r="6" spans="1:57" x14ac:dyDescent="0.3">
      <c r="A6" s="3" t="s">
        <v>70</v>
      </c>
      <c r="B6" s="4" t="s">
        <v>71</v>
      </c>
      <c r="C6" s="3" t="s">
        <v>52</v>
      </c>
      <c r="D6" s="3" t="s">
        <v>72</v>
      </c>
      <c r="E6" s="3" t="s">
        <v>73</v>
      </c>
      <c r="F6" s="3" t="s">
        <v>74</v>
      </c>
      <c r="G6" s="3" t="s">
        <v>74</v>
      </c>
      <c r="H6" s="4" t="s">
        <v>57</v>
      </c>
      <c r="I6" s="4" t="s">
        <v>75</v>
      </c>
      <c r="J6" s="4" t="s">
        <v>76</v>
      </c>
      <c r="K6" s="4" t="s">
        <v>77</v>
      </c>
      <c r="L6" s="5">
        <v>16.739999999999998</v>
      </c>
      <c r="M6" s="5">
        <f t="shared" si="0"/>
        <v>62</v>
      </c>
      <c r="N6" s="6">
        <v>0.5</v>
      </c>
      <c r="O6" s="6">
        <v>1</v>
      </c>
      <c r="P6" s="5">
        <f t="shared" si="1"/>
        <v>75</v>
      </c>
      <c r="Q6" s="6">
        <v>0.67</v>
      </c>
      <c r="R6" s="6">
        <v>0.25</v>
      </c>
      <c r="S6" s="5">
        <f t="shared" si="2"/>
        <v>46</v>
      </c>
      <c r="T6" s="6">
        <v>0.2</v>
      </c>
      <c r="U6" s="6">
        <v>1</v>
      </c>
      <c r="V6" s="5">
        <f t="shared" si="3"/>
        <v>60</v>
      </c>
      <c r="W6" s="6">
        <v>1</v>
      </c>
      <c r="X6" s="6">
        <v>1</v>
      </c>
      <c r="Y6" s="5">
        <f t="shared" si="4"/>
        <v>100</v>
      </c>
      <c r="Z6" s="6">
        <v>0.5</v>
      </c>
      <c r="AA6" s="6">
        <v>0</v>
      </c>
      <c r="AB6" s="5">
        <f t="shared" si="5"/>
        <v>25</v>
      </c>
      <c r="AC6" s="5">
        <f t="shared" si="6"/>
        <v>61.199999999999996</v>
      </c>
      <c r="AD6" s="6">
        <v>1</v>
      </c>
      <c r="AE6" s="6">
        <v>0.57999999999999996</v>
      </c>
      <c r="AF6" s="5">
        <f t="shared" si="7"/>
        <v>79</v>
      </c>
      <c r="AG6" s="6">
        <v>0.63</v>
      </c>
      <c r="AH6" s="6">
        <v>1</v>
      </c>
      <c r="AI6" s="5">
        <f t="shared" si="8"/>
        <v>81.5</v>
      </c>
      <c r="AJ6" s="6">
        <v>0.75</v>
      </c>
      <c r="AK6" s="6">
        <v>1</v>
      </c>
      <c r="AL6" s="5">
        <f t="shared" si="9"/>
        <v>87.5</v>
      </c>
      <c r="AM6" s="6">
        <v>0.5</v>
      </c>
      <c r="AN6" s="6">
        <v>0</v>
      </c>
      <c r="AO6" s="5">
        <f t="shared" si="10"/>
        <v>25</v>
      </c>
      <c r="AP6" s="6">
        <v>0</v>
      </c>
      <c r="AQ6" s="5">
        <f t="shared" si="11"/>
        <v>0</v>
      </c>
      <c r="AR6" s="5">
        <f t="shared" si="12"/>
        <v>60.666666666666671</v>
      </c>
      <c r="AS6" s="6">
        <v>1</v>
      </c>
      <c r="AT6" s="6">
        <v>0</v>
      </c>
      <c r="AU6" s="5">
        <f t="shared" si="13"/>
        <v>50</v>
      </c>
      <c r="AV6" s="6">
        <v>1</v>
      </c>
      <c r="AW6" s="5">
        <f t="shared" si="14"/>
        <v>100</v>
      </c>
      <c r="AX6" s="6">
        <v>1</v>
      </c>
      <c r="AY6" s="6">
        <v>0</v>
      </c>
      <c r="AZ6" s="5">
        <f t="shared" si="15"/>
        <v>50</v>
      </c>
      <c r="BA6" s="6">
        <v>1</v>
      </c>
      <c r="BB6" s="6">
        <v>0.28999999999999998</v>
      </c>
      <c r="BC6" s="5">
        <f t="shared" si="16"/>
        <v>64.5</v>
      </c>
      <c r="BD6" s="6">
        <v>0.88</v>
      </c>
      <c r="BE6" s="5">
        <f t="shared" si="17"/>
        <v>88</v>
      </c>
    </row>
    <row r="7" spans="1:57" x14ac:dyDescent="0.3">
      <c r="A7" s="3" t="s">
        <v>78</v>
      </c>
      <c r="B7" s="4" t="s">
        <v>79</v>
      </c>
      <c r="C7" s="3" t="s">
        <v>52</v>
      </c>
      <c r="D7" s="3" t="s">
        <v>80</v>
      </c>
      <c r="E7" s="3" t="s">
        <v>64</v>
      </c>
      <c r="F7" s="3" t="s">
        <v>81</v>
      </c>
      <c r="G7" s="3" t="s">
        <v>82</v>
      </c>
      <c r="H7" s="4" t="s">
        <v>57</v>
      </c>
      <c r="I7" s="4" t="s">
        <v>83</v>
      </c>
      <c r="J7" s="4" t="s">
        <v>84</v>
      </c>
      <c r="K7" s="4" t="s">
        <v>85</v>
      </c>
      <c r="L7" s="5">
        <v>22.62</v>
      </c>
      <c r="M7" s="5">
        <f t="shared" si="0"/>
        <v>83.777777777777786</v>
      </c>
      <c r="N7" s="6">
        <v>0.75</v>
      </c>
      <c r="O7" s="6">
        <v>1</v>
      </c>
      <c r="P7" s="5">
        <f t="shared" si="1"/>
        <v>87.5</v>
      </c>
      <c r="Q7" s="6">
        <v>0.5</v>
      </c>
      <c r="R7" s="6">
        <v>1</v>
      </c>
      <c r="S7" s="5">
        <f t="shared" si="2"/>
        <v>75</v>
      </c>
      <c r="T7" s="6">
        <v>1</v>
      </c>
      <c r="U7" s="6">
        <v>1</v>
      </c>
      <c r="V7" s="5">
        <f t="shared" si="3"/>
        <v>100</v>
      </c>
      <c r="W7" s="6">
        <v>1</v>
      </c>
      <c r="X7" s="6">
        <v>1</v>
      </c>
      <c r="Y7" s="5">
        <f t="shared" si="4"/>
        <v>100</v>
      </c>
      <c r="Z7" s="6">
        <v>0.4</v>
      </c>
      <c r="AA7" s="6">
        <v>1</v>
      </c>
      <c r="AB7" s="5">
        <f t="shared" si="5"/>
        <v>70</v>
      </c>
      <c r="AC7" s="5">
        <f t="shared" si="6"/>
        <v>86.5</v>
      </c>
      <c r="AD7" s="6">
        <v>0.92</v>
      </c>
      <c r="AE7" s="6">
        <v>1</v>
      </c>
      <c r="AF7" s="5">
        <f t="shared" si="7"/>
        <v>96</v>
      </c>
      <c r="AG7" s="6">
        <v>1</v>
      </c>
      <c r="AH7" s="6">
        <v>1</v>
      </c>
      <c r="AI7" s="5">
        <f t="shared" si="8"/>
        <v>100</v>
      </c>
      <c r="AJ7" s="6">
        <v>1</v>
      </c>
      <c r="AK7" s="6">
        <v>1</v>
      </c>
      <c r="AL7" s="5">
        <f t="shared" si="9"/>
        <v>100</v>
      </c>
      <c r="AM7" s="6">
        <v>1</v>
      </c>
      <c r="AN7" s="6">
        <v>1</v>
      </c>
      <c r="AO7" s="5">
        <f t="shared" si="10"/>
        <v>100</v>
      </c>
      <c r="AP7" s="6">
        <v>0</v>
      </c>
      <c r="AQ7" s="5">
        <f t="shared" si="11"/>
        <v>0</v>
      </c>
      <c r="AR7" s="5">
        <f t="shared" si="12"/>
        <v>88</v>
      </c>
      <c r="AS7" s="6">
        <v>1</v>
      </c>
      <c r="AT7" s="6">
        <v>0</v>
      </c>
      <c r="AU7" s="5">
        <f t="shared" si="13"/>
        <v>50</v>
      </c>
      <c r="AV7" s="6">
        <v>0.83</v>
      </c>
      <c r="AW7" s="5">
        <f t="shared" si="14"/>
        <v>83</v>
      </c>
      <c r="AX7" s="6">
        <v>1</v>
      </c>
      <c r="AY7" s="6">
        <v>1</v>
      </c>
      <c r="AZ7" s="5">
        <f t="shared" si="15"/>
        <v>100</v>
      </c>
      <c r="BA7" s="6">
        <v>1</v>
      </c>
      <c r="BB7" s="6">
        <v>0.71</v>
      </c>
      <c r="BC7" s="5">
        <f t="shared" si="16"/>
        <v>85.5</v>
      </c>
      <c r="BD7" s="6">
        <v>0.5</v>
      </c>
      <c r="BE7" s="5">
        <f t="shared" si="17"/>
        <v>50</v>
      </c>
    </row>
    <row r="8" spans="1:57" x14ac:dyDescent="0.3">
      <c r="A8" s="3" t="s">
        <v>86</v>
      </c>
      <c r="B8" s="4" t="s">
        <v>87</v>
      </c>
      <c r="C8" s="3" t="s">
        <v>52</v>
      </c>
      <c r="D8" s="3" t="s">
        <v>88</v>
      </c>
      <c r="E8" s="3" t="s">
        <v>73</v>
      </c>
      <c r="F8" s="3" t="s">
        <v>89</v>
      </c>
      <c r="G8" s="3" t="s">
        <v>90</v>
      </c>
      <c r="H8" s="4" t="s">
        <v>57</v>
      </c>
      <c r="I8" s="4" t="s">
        <v>91</v>
      </c>
      <c r="J8" s="4" t="s">
        <v>92</v>
      </c>
      <c r="K8" s="4" t="s">
        <v>93</v>
      </c>
      <c r="L8" s="5">
        <v>20.420000000000002</v>
      </c>
      <c r="M8" s="5">
        <f t="shared" si="0"/>
        <v>75.629629629629633</v>
      </c>
      <c r="N8" s="6">
        <v>0.75</v>
      </c>
      <c r="O8" s="6">
        <v>0.5</v>
      </c>
      <c r="P8" s="5">
        <f t="shared" si="1"/>
        <v>62.5</v>
      </c>
      <c r="Q8" s="6">
        <v>0.5</v>
      </c>
      <c r="R8" s="6">
        <v>0.5</v>
      </c>
      <c r="S8" s="5">
        <f t="shared" si="2"/>
        <v>50</v>
      </c>
      <c r="T8" s="6">
        <v>1</v>
      </c>
      <c r="U8" s="6">
        <v>1</v>
      </c>
      <c r="V8" s="5">
        <f t="shared" si="3"/>
        <v>100</v>
      </c>
      <c r="W8" s="6">
        <v>1</v>
      </c>
      <c r="X8" s="6">
        <v>1</v>
      </c>
      <c r="Y8" s="5">
        <f t="shared" si="4"/>
        <v>100</v>
      </c>
      <c r="Z8" s="6">
        <v>1</v>
      </c>
      <c r="AA8" s="6">
        <v>0</v>
      </c>
      <c r="AB8" s="5">
        <f t="shared" si="5"/>
        <v>50</v>
      </c>
      <c r="AC8" s="5">
        <f t="shared" si="6"/>
        <v>72.5</v>
      </c>
      <c r="AD8" s="6">
        <v>1</v>
      </c>
      <c r="AE8" s="6">
        <v>0.83</v>
      </c>
      <c r="AF8" s="5">
        <f t="shared" si="7"/>
        <v>91.5</v>
      </c>
      <c r="AG8" s="6">
        <v>1</v>
      </c>
      <c r="AH8" s="6">
        <v>1</v>
      </c>
      <c r="AI8" s="5">
        <f t="shared" si="8"/>
        <v>100</v>
      </c>
      <c r="AJ8" s="6">
        <v>1</v>
      </c>
      <c r="AK8" s="6">
        <v>1</v>
      </c>
      <c r="AL8" s="5">
        <f t="shared" si="9"/>
        <v>100</v>
      </c>
      <c r="AM8" s="6">
        <v>1</v>
      </c>
      <c r="AN8" s="6">
        <v>1</v>
      </c>
      <c r="AO8" s="5">
        <f t="shared" si="10"/>
        <v>100</v>
      </c>
      <c r="AP8" s="6">
        <v>0</v>
      </c>
      <c r="AQ8" s="5">
        <f t="shared" si="11"/>
        <v>0</v>
      </c>
      <c r="AR8" s="5">
        <f t="shared" si="12"/>
        <v>87</v>
      </c>
      <c r="AS8" s="6">
        <v>0.75</v>
      </c>
      <c r="AT8" s="6">
        <v>0</v>
      </c>
      <c r="AU8" s="5">
        <f t="shared" si="13"/>
        <v>37.5</v>
      </c>
      <c r="AV8" s="6">
        <v>1</v>
      </c>
      <c r="AW8" s="5">
        <f t="shared" si="14"/>
        <v>100</v>
      </c>
      <c r="AX8" s="6">
        <v>1</v>
      </c>
      <c r="AY8" s="6">
        <v>0</v>
      </c>
      <c r="AZ8" s="5">
        <f t="shared" si="15"/>
        <v>50</v>
      </c>
      <c r="BA8" s="6">
        <v>1</v>
      </c>
      <c r="BB8" s="6">
        <v>0.71</v>
      </c>
      <c r="BC8" s="5">
        <f t="shared" si="16"/>
        <v>85.5</v>
      </c>
      <c r="BD8" s="6">
        <v>0.88</v>
      </c>
      <c r="BE8" s="5">
        <f t="shared" si="17"/>
        <v>88</v>
      </c>
    </row>
    <row r="9" spans="1:57" x14ac:dyDescent="0.3">
      <c r="A9" s="3" t="s">
        <v>94</v>
      </c>
      <c r="B9" s="4" t="s">
        <v>95</v>
      </c>
      <c r="C9" s="3" t="s">
        <v>52</v>
      </c>
      <c r="D9" s="3" t="s">
        <v>96</v>
      </c>
      <c r="E9" s="3" t="s">
        <v>73</v>
      </c>
      <c r="F9" s="3" t="s">
        <v>97</v>
      </c>
      <c r="G9" s="3" t="s">
        <v>97</v>
      </c>
      <c r="H9" s="4" t="s">
        <v>57</v>
      </c>
      <c r="I9" s="4" t="s">
        <v>98</v>
      </c>
      <c r="J9" s="4" t="s">
        <v>99</v>
      </c>
      <c r="K9" s="4" t="s">
        <v>100</v>
      </c>
      <c r="L9" s="5">
        <v>23.14</v>
      </c>
      <c r="M9" s="5">
        <f t="shared" si="0"/>
        <v>85.703703703703709</v>
      </c>
      <c r="N9" s="6">
        <v>0.75</v>
      </c>
      <c r="O9" s="6">
        <v>1</v>
      </c>
      <c r="P9" s="5">
        <f t="shared" si="1"/>
        <v>87.5</v>
      </c>
      <c r="Q9" s="6">
        <v>0.5</v>
      </c>
      <c r="R9" s="6">
        <v>0.25</v>
      </c>
      <c r="S9" s="5">
        <f t="shared" si="2"/>
        <v>37.5</v>
      </c>
      <c r="T9" s="6">
        <v>1</v>
      </c>
      <c r="U9" s="6">
        <v>1</v>
      </c>
      <c r="V9" s="5">
        <f t="shared" si="3"/>
        <v>100</v>
      </c>
      <c r="W9" s="6">
        <v>1</v>
      </c>
      <c r="X9" s="6">
        <v>1</v>
      </c>
      <c r="Y9" s="5">
        <f t="shared" si="4"/>
        <v>100</v>
      </c>
      <c r="Z9" s="6">
        <v>0.8</v>
      </c>
      <c r="AA9" s="6">
        <v>1</v>
      </c>
      <c r="AB9" s="5">
        <f t="shared" si="5"/>
        <v>90</v>
      </c>
      <c r="AC9" s="5">
        <f t="shared" si="6"/>
        <v>83</v>
      </c>
      <c r="AD9" s="6">
        <v>0.77</v>
      </c>
      <c r="AE9" s="6">
        <v>0.92</v>
      </c>
      <c r="AF9" s="5">
        <f t="shared" si="7"/>
        <v>84.5</v>
      </c>
      <c r="AG9" s="6">
        <v>1</v>
      </c>
      <c r="AH9" s="6">
        <v>1</v>
      </c>
      <c r="AI9" s="5">
        <f t="shared" si="8"/>
        <v>100</v>
      </c>
      <c r="AJ9" s="6">
        <v>1</v>
      </c>
      <c r="AK9" s="6">
        <v>1</v>
      </c>
      <c r="AL9" s="5">
        <f t="shared" si="9"/>
        <v>100</v>
      </c>
      <c r="AM9" s="6">
        <v>1</v>
      </c>
      <c r="AN9" s="6">
        <v>0</v>
      </c>
      <c r="AO9" s="5">
        <f t="shared" si="10"/>
        <v>50</v>
      </c>
      <c r="AP9" s="6">
        <v>1</v>
      </c>
      <c r="AQ9" s="5">
        <f t="shared" si="11"/>
        <v>100</v>
      </c>
      <c r="AR9" s="5">
        <f t="shared" si="12"/>
        <v>85.444444444444429</v>
      </c>
      <c r="AS9" s="6">
        <v>1</v>
      </c>
      <c r="AT9" s="6">
        <v>1</v>
      </c>
      <c r="AU9" s="5">
        <f t="shared" si="13"/>
        <v>100</v>
      </c>
      <c r="AV9" s="6">
        <v>0.83</v>
      </c>
      <c r="AW9" s="5">
        <f t="shared" si="14"/>
        <v>83</v>
      </c>
      <c r="AX9" s="6">
        <v>1</v>
      </c>
      <c r="AY9" s="6">
        <v>1</v>
      </c>
      <c r="AZ9" s="5">
        <f t="shared" si="15"/>
        <v>100</v>
      </c>
      <c r="BA9" s="6">
        <v>1</v>
      </c>
      <c r="BB9" s="6">
        <v>0.56999999999999995</v>
      </c>
      <c r="BC9" s="5">
        <f t="shared" si="16"/>
        <v>78.499999999999986</v>
      </c>
      <c r="BD9" s="6">
        <v>0.75</v>
      </c>
      <c r="BE9" s="5">
        <f t="shared" si="17"/>
        <v>75</v>
      </c>
    </row>
    <row r="10" spans="1:57" x14ac:dyDescent="0.3">
      <c r="A10" s="3" t="s">
        <v>101</v>
      </c>
      <c r="B10" s="4" t="s">
        <v>102</v>
      </c>
      <c r="C10" s="3" t="s">
        <v>52</v>
      </c>
      <c r="D10" s="3" t="s">
        <v>103</v>
      </c>
      <c r="E10" s="3" t="s">
        <v>73</v>
      </c>
      <c r="F10" s="3" t="s">
        <v>104</v>
      </c>
      <c r="G10" s="3" t="s">
        <v>104</v>
      </c>
      <c r="H10" s="4" t="s">
        <v>57</v>
      </c>
      <c r="I10" s="4" t="s">
        <v>105</v>
      </c>
      <c r="J10" s="4" t="s">
        <v>106</v>
      </c>
      <c r="K10" s="4" t="s">
        <v>107</v>
      </c>
      <c r="L10" s="5">
        <v>21.05</v>
      </c>
      <c r="M10" s="5">
        <f t="shared" si="0"/>
        <v>77.962962962962962</v>
      </c>
      <c r="N10" s="6">
        <v>0.75</v>
      </c>
      <c r="O10" s="6">
        <v>1</v>
      </c>
      <c r="P10" s="5">
        <f t="shared" si="1"/>
        <v>87.5</v>
      </c>
      <c r="Q10" s="6">
        <v>0.5</v>
      </c>
      <c r="R10" s="6">
        <v>0.25</v>
      </c>
      <c r="S10" s="5">
        <f t="shared" si="2"/>
        <v>37.5</v>
      </c>
      <c r="T10" s="6">
        <v>1</v>
      </c>
      <c r="U10" s="6">
        <v>1</v>
      </c>
      <c r="V10" s="5">
        <f t="shared" si="3"/>
        <v>100</v>
      </c>
      <c r="W10" s="6">
        <v>1</v>
      </c>
      <c r="X10" s="6">
        <v>1</v>
      </c>
      <c r="Y10" s="5">
        <f t="shared" si="4"/>
        <v>100</v>
      </c>
      <c r="Z10" s="6">
        <v>0.6</v>
      </c>
      <c r="AA10" s="6">
        <v>1</v>
      </c>
      <c r="AB10" s="5">
        <f t="shared" si="5"/>
        <v>80</v>
      </c>
      <c r="AC10" s="5">
        <f t="shared" si="6"/>
        <v>81</v>
      </c>
      <c r="AD10" s="6">
        <v>1</v>
      </c>
      <c r="AE10" s="6">
        <v>1</v>
      </c>
      <c r="AF10" s="5">
        <f t="shared" si="7"/>
        <v>100</v>
      </c>
      <c r="AG10" s="6">
        <v>1</v>
      </c>
      <c r="AH10" s="6">
        <v>1</v>
      </c>
      <c r="AI10" s="5">
        <f t="shared" si="8"/>
        <v>100</v>
      </c>
      <c r="AJ10" s="6">
        <v>0</v>
      </c>
      <c r="AK10" s="6">
        <v>0.67</v>
      </c>
      <c r="AL10" s="5">
        <f t="shared" si="9"/>
        <v>33.5</v>
      </c>
      <c r="AM10" s="6">
        <v>0.5</v>
      </c>
      <c r="AN10" s="6">
        <v>1</v>
      </c>
      <c r="AO10" s="5">
        <f t="shared" si="10"/>
        <v>75</v>
      </c>
      <c r="AP10" s="6">
        <v>1</v>
      </c>
      <c r="AQ10" s="5">
        <f t="shared" si="11"/>
        <v>100</v>
      </c>
      <c r="AR10" s="5">
        <f t="shared" si="12"/>
        <v>79.666666666666657</v>
      </c>
      <c r="AS10" s="6">
        <v>1</v>
      </c>
      <c r="AT10" s="6">
        <v>1</v>
      </c>
      <c r="AU10" s="5">
        <f t="shared" si="13"/>
        <v>100</v>
      </c>
      <c r="AV10" s="6">
        <v>0.33</v>
      </c>
      <c r="AW10" s="5">
        <f t="shared" si="14"/>
        <v>33</v>
      </c>
      <c r="AX10" s="6">
        <v>1</v>
      </c>
      <c r="AY10" s="6">
        <v>0</v>
      </c>
      <c r="AZ10" s="5">
        <f t="shared" si="15"/>
        <v>50</v>
      </c>
      <c r="BA10" s="6">
        <v>1</v>
      </c>
      <c r="BB10" s="6">
        <v>0.56999999999999995</v>
      </c>
      <c r="BC10" s="5">
        <f t="shared" si="16"/>
        <v>78.499999999999986</v>
      </c>
      <c r="BD10" s="6">
        <v>0.88</v>
      </c>
      <c r="BE10" s="5">
        <f t="shared" si="17"/>
        <v>88</v>
      </c>
    </row>
    <row r="11" spans="1:57" x14ac:dyDescent="0.3">
      <c r="A11" s="3" t="s">
        <v>108</v>
      </c>
      <c r="B11" s="4" t="s">
        <v>109</v>
      </c>
      <c r="C11" s="3" t="s">
        <v>52</v>
      </c>
      <c r="D11" s="3" t="s">
        <v>110</v>
      </c>
      <c r="E11" s="3" t="s">
        <v>73</v>
      </c>
      <c r="F11" s="3" t="s">
        <v>111</v>
      </c>
      <c r="G11" s="3" t="s">
        <v>111</v>
      </c>
      <c r="H11" s="4" t="s">
        <v>57</v>
      </c>
      <c r="I11" s="4" t="s">
        <v>112</v>
      </c>
      <c r="J11" s="4" t="s">
        <v>113</v>
      </c>
      <c r="K11" s="4" t="s">
        <v>114</v>
      </c>
      <c r="L11" s="5">
        <v>20.68</v>
      </c>
      <c r="M11" s="5">
        <f t="shared" si="0"/>
        <v>76.592592592592595</v>
      </c>
      <c r="N11" s="6">
        <v>0.75</v>
      </c>
      <c r="O11" s="6">
        <v>1</v>
      </c>
      <c r="P11" s="5">
        <f t="shared" si="1"/>
        <v>87.5</v>
      </c>
      <c r="Q11" s="6">
        <v>0.5</v>
      </c>
      <c r="R11" s="6">
        <v>0.25</v>
      </c>
      <c r="S11" s="5">
        <f t="shared" si="2"/>
        <v>37.5</v>
      </c>
      <c r="T11" s="6">
        <v>1</v>
      </c>
      <c r="U11" s="6">
        <v>1</v>
      </c>
      <c r="V11" s="5">
        <f t="shared" si="3"/>
        <v>100</v>
      </c>
      <c r="W11" s="6">
        <v>1</v>
      </c>
      <c r="X11" s="6">
        <v>1</v>
      </c>
      <c r="Y11" s="5">
        <f t="shared" si="4"/>
        <v>100</v>
      </c>
      <c r="Z11" s="6">
        <v>1</v>
      </c>
      <c r="AA11" s="6">
        <v>0</v>
      </c>
      <c r="AB11" s="5">
        <f t="shared" si="5"/>
        <v>50</v>
      </c>
      <c r="AC11" s="5">
        <f t="shared" si="6"/>
        <v>75</v>
      </c>
      <c r="AD11" s="6">
        <v>0.85</v>
      </c>
      <c r="AE11" s="6">
        <v>1</v>
      </c>
      <c r="AF11" s="5">
        <f t="shared" si="7"/>
        <v>92.5</v>
      </c>
      <c r="AG11" s="6">
        <v>1</v>
      </c>
      <c r="AH11" s="6">
        <v>1</v>
      </c>
      <c r="AI11" s="5">
        <f t="shared" si="8"/>
        <v>100</v>
      </c>
      <c r="AJ11" s="6">
        <v>0</v>
      </c>
      <c r="AK11" s="6">
        <v>1</v>
      </c>
      <c r="AL11" s="5">
        <f t="shared" si="9"/>
        <v>50</v>
      </c>
      <c r="AM11" s="6">
        <v>0.5</v>
      </c>
      <c r="AN11" s="6">
        <v>0</v>
      </c>
      <c r="AO11" s="5">
        <f t="shared" si="10"/>
        <v>25</v>
      </c>
      <c r="AP11" s="6">
        <v>1</v>
      </c>
      <c r="AQ11" s="5">
        <f t="shared" si="11"/>
        <v>100</v>
      </c>
      <c r="AR11" s="5">
        <f t="shared" si="12"/>
        <v>70.555555555555543</v>
      </c>
      <c r="AS11" s="6">
        <v>1</v>
      </c>
      <c r="AT11" s="6">
        <v>0</v>
      </c>
      <c r="AU11" s="5">
        <f t="shared" si="13"/>
        <v>50</v>
      </c>
      <c r="AV11" s="6">
        <v>0.83</v>
      </c>
      <c r="AW11" s="5">
        <f t="shared" si="14"/>
        <v>83</v>
      </c>
      <c r="AX11" s="6">
        <v>1</v>
      </c>
      <c r="AY11" s="6">
        <v>1</v>
      </c>
      <c r="AZ11" s="5">
        <f t="shared" si="15"/>
        <v>100</v>
      </c>
      <c r="BA11" s="6">
        <v>1</v>
      </c>
      <c r="BB11" s="6">
        <v>1</v>
      </c>
      <c r="BC11" s="5">
        <f t="shared" si="16"/>
        <v>100</v>
      </c>
      <c r="BD11" s="6">
        <v>1</v>
      </c>
      <c r="BE11" s="5">
        <f t="shared" si="17"/>
        <v>100</v>
      </c>
    </row>
    <row r="12" spans="1:57" x14ac:dyDescent="0.3">
      <c r="A12" s="3" t="s">
        <v>115</v>
      </c>
      <c r="B12" s="4" t="s">
        <v>116</v>
      </c>
      <c r="C12" s="3" t="s">
        <v>52</v>
      </c>
      <c r="D12" s="3" t="s">
        <v>117</v>
      </c>
      <c r="E12" s="3" t="s">
        <v>73</v>
      </c>
      <c r="F12" s="3" t="s">
        <v>118</v>
      </c>
      <c r="G12" s="3" t="s">
        <v>118</v>
      </c>
      <c r="H12" s="4" t="s">
        <v>57</v>
      </c>
      <c r="I12" s="4" t="s">
        <v>119</v>
      </c>
      <c r="J12" s="4" t="s">
        <v>120</v>
      </c>
      <c r="K12" s="4" t="s">
        <v>121</v>
      </c>
      <c r="L12" s="5">
        <v>12.1</v>
      </c>
      <c r="M12" s="5">
        <f t="shared" si="0"/>
        <v>44.81481481481481</v>
      </c>
      <c r="N12" s="6">
        <v>1</v>
      </c>
      <c r="O12" s="6">
        <v>0</v>
      </c>
      <c r="P12" s="5">
        <f t="shared" si="1"/>
        <v>50</v>
      </c>
      <c r="Q12" s="6">
        <v>0.33</v>
      </c>
      <c r="R12" s="6">
        <v>0</v>
      </c>
      <c r="S12" s="5">
        <f t="shared" si="2"/>
        <v>16.5</v>
      </c>
      <c r="T12" s="6">
        <v>0.6</v>
      </c>
      <c r="U12" s="6">
        <v>1</v>
      </c>
      <c r="V12" s="5">
        <f t="shared" si="3"/>
        <v>80</v>
      </c>
      <c r="W12" s="6">
        <v>0</v>
      </c>
      <c r="X12" s="6">
        <v>1</v>
      </c>
      <c r="Y12" s="5">
        <f t="shared" si="4"/>
        <v>50</v>
      </c>
      <c r="Z12" s="6">
        <v>0.3</v>
      </c>
      <c r="AA12" s="6">
        <v>0</v>
      </c>
      <c r="AB12" s="5">
        <f t="shared" si="5"/>
        <v>15</v>
      </c>
      <c r="AC12" s="5">
        <f t="shared" si="6"/>
        <v>42.300000000000004</v>
      </c>
      <c r="AD12" s="6">
        <v>0.62</v>
      </c>
      <c r="AE12" s="6">
        <v>0.42</v>
      </c>
      <c r="AF12" s="5">
        <f t="shared" si="7"/>
        <v>52</v>
      </c>
      <c r="AG12" s="6">
        <v>1</v>
      </c>
      <c r="AH12" s="6">
        <v>0</v>
      </c>
      <c r="AI12" s="5">
        <f t="shared" si="8"/>
        <v>50</v>
      </c>
      <c r="AJ12" s="6">
        <v>0.25</v>
      </c>
      <c r="AK12" s="6">
        <v>1</v>
      </c>
      <c r="AL12" s="5">
        <f t="shared" si="9"/>
        <v>62.5</v>
      </c>
      <c r="AM12" s="6">
        <v>1</v>
      </c>
      <c r="AN12" s="6">
        <v>0</v>
      </c>
      <c r="AO12" s="5">
        <f t="shared" si="10"/>
        <v>50</v>
      </c>
      <c r="AP12" s="6">
        <v>0</v>
      </c>
      <c r="AQ12" s="5">
        <f t="shared" si="11"/>
        <v>0</v>
      </c>
      <c r="AR12" s="5">
        <f t="shared" si="12"/>
        <v>47.666666666666671</v>
      </c>
      <c r="AS12" s="6">
        <v>0.5</v>
      </c>
      <c r="AT12" s="6">
        <v>1</v>
      </c>
      <c r="AU12" s="5">
        <f t="shared" si="13"/>
        <v>75</v>
      </c>
      <c r="AV12" s="6">
        <v>0.33</v>
      </c>
      <c r="AW12" s="5">
        <f t="shared" si="14"/>
        <v>33</v>
      </c>
      <c r="AX12" s="6">
        <v>0.5</v>
      </c>
      <c r="AY12" s="6">
        <v>0</v>
      </c>
      <c r="AZ12" s="5">
        <f t="shared" si="15"/>
        <v>25</v>
      </c>
      <c r="BA12" s="6">
        <v>1</v>
      </c>
      <c r="BB12" s="6">
        <v>0</v>
      </c>
      <c r="BC12" s="5">
        <f t="shared" si="16"/>
        <v>50</v>
      </c>
      <c r="BD12" s="6">
        <v>0.25</v>
      </c>
      <c r="BE12" s="5">
        <f t="shared" si="17"/>
        <v>25</v>
      </c>
    </row>
    <row r="13" spans="1:57" x14ac:dyDescent="0.3">
      <c r="A13" s="3" t="s">
        <v>122</v>
      </c>
      <c r="B13" s="4" t="s">
        <v>123</v>
      </c>
      <c r="C13" s="3" t="s">
        <v>52</v>
      </c>
      <c r="D13" s="3" t="s">
        <v>124</v>
      </c>
      <c r="E13" s="3" t="s">
        <v>73</v>
      </c>
      <c r="F13" s="3" t="s">
        <v>125</v>
      </c>
      <c r="G13" s="3" t="s">
        <v>125</v>
      </c>
      <c r="H13" s="4" t="s">
        <v>57</v>
      </c>
      <c r="I13" s="4" t="s">
        <v>126</v>
      </c>
      <c r="J13" s="4" t="s">
        <v>127</v>
      </c>
      <c r="K13" s="4" t="s">
        <v>128</v>
      </c>
      <c r="L13" s="5">
        <v>23.04</v>
      </c>
      <c r="M13" s="5">
        <f t="shared" si="0"/>
        <v>85.333333333333329</v>
      </c>
      <c r="N13" s="6">
        <v>1</v>
      </c>
      <c r="O13" s="6">
        <v>1</v>
      </c>
      <c r="P13" s="5">
        <f t="shared" si="1"/>
        <v>100</v>
      </c>
      <c r="Q13" s="6">
        <v>0.83</v>
      </c>
      <c r="R13" s="6">
        <v>0.5</v>
      </c>
      <c r="S13" s="5">
        <f t="shared" si="2"/>
        <v>66.5</v>
      </c>
      <c r="T13" s="6">
        <v>1</v>
      </c>
      <c r="U13" s="6">
        <v>1</v>
      </c>
      <c r="V13" s="5">
        <f t="shared" si="3"/>
        <v>100</v>
      </c>
      <c r="W13" s="6">
        <v>1</v>
      </c>
      <c r="X13" s="6">
        <v>1</v>
      </c>
      <c r="Y13" s="5">
        <f t="shared" si="4"/>
        <v>100</v>
      </c>
      <c r="Z13" s="6">
        <v>1</v>
      </c>
      <c r="AA13" s="6">
        <v>1</v>
      </c>
      <c r="AB13" s="5">
        <f t="shared" si="5"/>
        <v>100</v>
      </c>
      <c r="AC13" s="5">
        <f t="shared" si="6"/>
        <v>93.300000000000011</v>
      </c>
      <c r="AD13" s="6">
        <v>0.54</v>
      </c>
      <c r="AE13" s="6">
        <v>1</v>
      </c>
      <c r="AF13" s="5">
        <f t="shared" si="7"/>
        <v>77</v>
      </c>
      <c r="AG13" s="6">
        <v>1</v>
      </c>
      <c r="AH13" s="6">
        <v>1</v>
      </c>
      <c r="AI13" s="5">
        <f t="shared" si="8"/>
        <v>100</v>
      </c>
      <c r="AJ13" s="6">
        <v>0.5</v>
      </c>
      <c r="AK13" s="6">
        <v>0.67</v>
      </c>
      <c r="AL13" s="5">
        <f t="shared" si="9"/>
        <v>58.5</v>
      </c>
      <c r="AM13" s="6">
        <v>1</v>
      </c>
      <c r="AN13" s="6">
        <v>1</v>
      </c>
      <c r="AO13" s="5">
        <f t="shared" si="10"/>
        <v>100</v>
      </c>
      <c r="AP13" s="6">
        <v>1</v>
      </c>
      <c r="AQ13" s="5">
        <f t="shared" si="11"/>
        <v>100</v>
      </c>
      <c r="AR13" s="5">
        <f t="shared" si="12"/>
        <v>85.666666666666671</v>
      </c>
      <c r="AS13" s="6">
        <v>1</v>
      </c>
      <c r="AT13" s="6">
        <v>0</v>
      </c>
      <c r="AU13" s="5">
        <f t="shared" si="13"/>
        <v>50</v>
      </c>
      <c r="AV13" s="6">
        <v>1</v>
      </c>
      <c r="AW13" s="5">
        <f t="shared" si="14"/>
        <v>100</v>
      </c>
      <c r="AX13" s="6">
        <v>1</v>
      </c>
      <c r="AY13" s="6">
        <v>0</v>
      </c>
      <c r="AZ13" s="5">
        <f t="shared" si="15"/>
        <v>50</v>
      </c>
      <c r="BA13" s="6">
        <v>1</v>
      </c>
      <c r="BB13" s="6">
        <v>1</v>
      </c>
      <c r="BC13" s="5">
        <f t="shared" si="16"/>
        <v>100</v>
      </c>
      <c r="BD13" s="6">
        <v>1</v>
      </c>
      <c r="BE13" s="5">
        <f t="shared" si="17"/>
        <v>100</v>
      </c>
    </row>
    <row r="14" spans="1:57" x14ac:dyDescent="0.3">
      <c r="A14" s="3" t="s">
        <v>129</v>
      </c>
      <c r="B14" s="4" t="s">
        <v>130</v>
      </c>
      <c r="C14" s="3" t="s">
        <v>52</v>
      </c>
      <c r="D14" s="3" t="s">
        <v>131</v>
      </c>
      <c r="E14" s="3" t="s">
        <v>73</v>
      </c>
      <c r="F14" s="3" t="s">
        <v>132</v>
      </c>
      <c r="G14" s="3" t="s">
        <v>133</v>
      </c>
      <c r="H14" s="4" t="s">
        <v>57</v>
      </c>
      <c r="I14" s="4" t="s">
        <v>134</v>
      </c>
      <c r="J14" s="4" t="s">
        <v>135</v>
      </c>
      <c r="K14" s="4" t="s">
        <v>114</v>
      </c>
      <c r="L14" s="5">
        <v>21.11</v>
      </c>
      <c r="M14" s="5">
        <f t="shared" si="0"/>
        <v>78.185185185185176</v>
      </c>
      <c r="N14" s="6">
        <v>1</v>
      </c>
      <c r="O14" s="6">
        <v>0.75</v>
      </c>
      <c r="P14" s="5">
        <f t="shared" si="1"/>
        <v>87.5</v>
      </c>
      <c r="Q14" s="6">
        <v>0.67</v>
      </c>
      <c r="R14" s="6">
        <v>1</v>
      </c>
      <c r="S14" s="5">
        <f t="shared" si="2"/>
        <v>83.5</v>
      </c>
      <c r="T14" s="6">
        <v>1</v>
      </c>
      <c r="U14" s="6">
        <v>1</v>
      </c>
      <c r="V14" s="5">
        <f t="shared" si="3"/>
        <v>100</v>
      </c>
      <c r="W14" s="6">
        <v>1</v>
      </c>
      <c r="X14" s="6">
        <v>1</v>
      </c>
      <c r="Y14" s="5">
        <f t="shared" si="4"/>
        <v>100</v>
      </c>
      <c r="Z14" s="6">
        <v>0.4</v>
      </c>
      <c r="AA14" s="6">
        <v>0</v>
      </c>
      <c r="AB14" s="5">
        <f t="shared" si="5"/>
        <v>20</v>
      </c>
      <c r="AC14" s="5">
        <f t="shared" si="6"/>
        <v>78.2</v>
      </c>
      <c r="AD14" s="6">
        <v>1</v>
      </c>
      <c r="AE14" s="6">
        <v>1</v>
      </c>
      <c r="AF14" s="5">
        <f t="shared" si="7"/>
        <v>100</v>
      </c>
      <c r="AG14" s="6">
        <v>1</v>
      </c>
      <c r="AH14" s="6">
        <v>1</v>
      </c>
      <c r="AI14" s="5">
        <f t="shared" si="8"/>
        <v>100</v>
      </c>
      <c r="AJ14" s="6">
        <v>0.75</v>
      </c>
      <c r="AK14" s="6">
        <v>0.67</v>
      </c>
      <c r="AL14" s="5">
        <f t="shared" si="9"/>
        <v>71</v>
      </c>
      <c r="AM14" s="6">
        <v>0.75</v>
      </c>
      <c r="AN14" s="6">
        <v>1</v>
      </c>
      <c r="AO14" s="5">
        <f t="shared" si="10"/>
        <v>87.5</v>
      </c>
      <c r="AP14" s="6">
        <v>0</v>
      </c>
      <c r="AQ14" s="5">
        <f t="shared" si="11"/>
        <v>0</v>
      </c>
      <c r="AR14" s="5">
        <f t="shared" si="12"/>
        <v>79.666666666666657</v>
      </c>
      <c r="AS14" s="6">
        <v>1</v>
      </c>
      <c r="AT14" s="6">
        <v>0</v>
      </c>
      <c r="AU14" s="5">
        <f t="shared" si="13"/>
        <v>50</v>
      </c>
      <c r="AV14" s="6">
        <v>0.67</v>
      </c>
      <c r="AW14" s="5">
        <f t="shared" si="14"/>
        <v>67</v>
      </c>
      <c r="AX14" s="6">
        <v>1</v>
      </c>
      <c r="AY14" s="6">
        <v>1</v>
      </c>
      <c r="AZ14" s="5">
        <f t="shared" si="15"/>
        <v>100</v>
      </c>
      <c r="BA14" s="6">
        <v>1</v>
      </c>
      <c r="BB14" s="6">
        <v>0.71</v>
      </c>
      <c r="BC14" s="5">
        <f t="shared" si="16"/>
        <v>85.5</v>
      </c>
      <c r="BD14" s="6">
        <v>0.75</v>
      </c>
      <c r="BE14" s="5">
        <f t="shared" si="17"/>
        <v>75</v>
      </c>
    </row>
    <row r="15" spans="1:57" x14ac:dyDescent="0.3">
      <c r="A15" s="3" t="s">
        <v>136</v>
      </c>
      <c r="B15" s="4" t="s">
        <v>137</v>
      </c>
      <c r="C15" s="3" t="s">
        <v>52</v>
      </c>
      <c r="D15" s="3" t="s">
        <v>138</v>
      </c>
      <c r="E15" s="3" t="s">
        <v>73</v>
      </c>
      <c r="F15" s="3" t="s">
        <v>139</v>
      </c>
      <c r="G15" s="3" t="s">
        <v>139</v>
      </c>
      <c r="H15" s="4" t="s">
        <v>57</v>
      </c>
      <c r="I15" s="4" t="s">
        <v>140</v>
      </c>
      <c r="J15" s="4" t="s">
        <v>141</v>
      </c>
      <c r="K15" s="4" t="s">
        <v>142</v>
      </c>
      <c r="L15" s="5">
        <v>23.53</v>
      </c>
      <c r="M15" s="5">
        <f t="shared" si="0"/>
        <v>87.148148148148152</v>
      </c>
      <c r="N15" s="6">
        <v>1</v>
      </c>
      <c r="O15" s="6">
        <v>1</v>
      </c>
      <c r="P15" s="5">
        <f t="shared" si="1"/>
        <v>100</v>
      </c>
      <c r="Q15" s="6">
        <v>0.67</v>
      </c>
      <c r="R15" s="6">
        <v>1</v>
      </c>
      <c r="S15" s="5">
        <f t="shared" si="2"/>
        <v>83.5</v>
      </c>
      <c r="T15" s="6">
        <v>0.6</v>
      </c>
      <c r="U15" s="6">
        <v>1</v>
      </c>
      <c r="V15" s="5">
        <f t="shared" si="3"/>
        <v>80</v>
      </c>
      <c r="W15" s="6">
        <v>1</v>
      </c>
      <c r="X15" s="6">
        <v>1</v>
      </c>
      <c r="Y15" s="5">
        <f t="shared" si="4"/>
        <v>100</v>
      </c>
      <c r="Z15" s="6">
        <v>0.8</v>
      </c>
      <c r="AA15" s="6">
        <v>1</v>
      </c>
      <c r="AB15" s="5">
        <f t="shared" si="5"/>
        <v>90</v>
      </c>
      <c r="AC15" s="5">
        <f t="shared" si="6"/>
        <v>90.7</v>
      </c>
      <c r="AD15" s="6">
        <v>1</v>
      </c>
      <c r="AE15" s="6">
        <v>1</v>
      </c>
      <c r="AF15" s="5">
        <f t="shared" si="7"/>
        <v>100</v>
      </c>
      <c r="AG15" s="6">
        <v>1</v>
      </c>
      <c r="AH15" s="6">
        <v>1</v>
      </c>
      <c r="AI15" s="5">
        <f t="shared" si="8"/>
        <v>100</v>
      </c>
      <c r="AJ15" s="6">
        <v>1</v>
      </c>
      <c r="AK15" s="6">
        <v>1</v>
      </c>
      <c r="AL15" s="5">
        <f t="shared" si="9"/>
        <v>100</v>
      </c>
      <c r="AM15" s="6">
        <v>0.75</v>
      </c>
      <c r="AN15" s="6">
        <v>1</v>
      </c>
      <c r="AO15" s="5">
        <f t="shared" si="10"/>
        <v>87.5</v>
      </c>
      <c r="AP15" s="6">
        <v>1</v>
      </c>
      <c r="AQ15" s="5">
        <f t="shared" si="11"/>
        <v>100</v>
      </c>
      <c r="AR15" s="5">
        <f t="shared" si="12"/>
        <v>97.222222222222214</v>
      </c>
      <c r="AS15" s="6">
        <v>1</v>
      </c>
      <c r="AT15" s="6">
        <v>0</v>
      </c>
      <c r="AU15" s="5">
        <f t="shared" si="13"/>
        <v>50</v>
      </c>
      <c r="AV15" s="6">
        <v>1</v>
      </c>
      <c r="AW15" s="5">
        <f t="shared" si="14"/>
        <v>100</v>
      </c>
      <c r="AX15" s="6">
        <v>1</v>
      </c>
      <c r="AY15" s="6">
        <v>0</v>
      </c>
      <c r="AZ15" s="5">
        <f t="shared" si="15"/>
        <v>50</v>
      </c>
      <c r="BA15" s="6">
        <v>1</v>
      </c>
      <c r="BB15" s="6">
        <v>0.71</v>
      </c>
      <c r="BC15" s="5">
        <f t="shared" si="16"/>
        <v>85.5</v>
      </c>
      <c r="BD15" s="6">
        <v>1</v>
      </c>
      <c r="BE15" s="5">
        <f t="shared" si="17"/>
        <v>100</v>
      </c>
    </row>
    <row r="16" spans="1:57" x14ac:dyDescent="0.3">
      <c r="A16" s="3" t="s">
        <v>143</v>
      </c>
      <c r="B16" s="4" t="s">
        <v>144</v>
      </c>
      <c r="C16" s="3" t="s">
        <v>52</v>
      </c>
      <c r="D16" s="3" t="s">
        <v>138</v>
      </c>
      <c r="E16" s="3" t="s">
        <v>54</v>
      </c>
      <c r="F16" s="3" t="s">
        <v>145</v>
      </c>
      <c r="G16" s="3" t="s">
        <v>146</v>
      </c>
      <c r="H16" s="4" t="s">
        <v>57</v>
      </c>
      <c r="I16" s="4" t="s">
        <v>147</v>
      </c>
      <c r="J16" s="4" t="s">
        <v>148</v>
      </c>
      <c r="K16" s="4" t="s">
        <v>149</v>
      </c>
      <c r="L16" s="5">
        <v>23.41</v>
      </c>
      <c r="M16" s="5">
        <f t="shared" si="0"/>
        <v>86.703703703703709</v>
      </c>
      <c r="N16" s="6">
        <v>1</v>
      </c>
      <c r="O16" s="6">
        <v>1</v>
      </c>
      <c r="P16" s="5">
        <f t="shared" si="1"/>
        <v>100</v>
      </c>
      <c r="Q16" s="6">
        <v>0.67</v>
      </c>
      <c r="R16" s="6">
        <v>1</v>
      </c>
      <c r="S16" s="5">
        <f t="shared" si="2"/>
        <v>83.5</v>
      </c>
      <c r="T16" s="6">
        <v>0.6</v>
      </c>
      <c r="U16" s="6">
        <v>1</v>
      </c>
      <c r="V16" s="5">
        <f t="shared" si="3"/>
        <v>80</v>
      </c>
      <c r="W16" s="6">
        <v>1</v>
      </c>
      <c r="X16" s="6">
        <v>1</v>
      </c>
      <c r="Y16" s="5">
        <f t="shared" si="4"/>
        <v>100</v>
      </c>
      <c r="Z16" s="6">
        <v>0.8</v>
      </c>
      <c r="AA16" s="6">
        <v>1</v>
      </c>
      <c r="AB16" s="5">
        <f t="shared" si="5"/>
        <v>90</v>
      </c>
      <c r="AC16" s="5">
        <f t="shared" si="6"/>
        <v>90.7</v>
      </c>
      <c r="AD16" s="6">
        <v>1</v>
      </c>
      <c r="AE16" s="6">
        <v>1</v>
      </c>
      <c r="AF16" s="5">
        <f t="shared" si="7"/>
        <v>100</v>
      </c>
      <c r="AG16" s="6">
        <v>1</v>
      </c>
      <c r="AH16" s="6">
        <v>1</v>
      </c>
      <c r="AI16" s="5">
        <f t="shared" si="8"/>
        <v>100</v>
      </c>
      <c r="AJ16" s="6">
        <v>1</v>
      </c>
      <c r="AK16" s="6">
        <v>1</v>
      </c>
      <c r="AL16" s="5">
        <f t="shared" si="9"/>
        <v>100</v>
      </c>
      <c r="AM16" s="6">
        <v>0.75</v>
      </c>
      <c r="AN16" s="6">
        <v>1</v>
      </c>
      <c r="AO16" s="5">
        <f t="shared" si="10"/>
        <v>87.5</v>
      </c>
      <c r="AP16" s="6">
        <v>1</v>
      </c>
      <c r="AQ16" s="5">
        <f t="shared" si="11"/>
        <v>100</v>
      </c>
      <c r="AR16" s="5">
        <f t="shared" si="12"/>
        <v>97.222222222222214</v>
      </c>
      <c r="AS16" s="6">
        <v>1</v>
      </c>
      <c r="AT16" s="6">
        <v>0</v>
      </c>
      <c r="AU16" s="5">
        <f t="shared" si="13"/>
        <v>50</v>
      </c>
      <c r="AV16" s="6">
        <v>1</v>
      </c>
      <c r="AW16" s="5">
        <f t="shared" si="14"/>
        <v>100</v>
      </c>
      <c r="AX16" s="6">
        <v>1</v>
      </c>
      <c r="AY16" s="6">
        <v>0</v>
      </c>
      <c r="AZ16" s="5">
        <f t="shared" si="15"/>
        <v>50</v>
      </c>
      <c r="BA16" s="6">
        <v>1</v>
      </c>
      <c r="BB16" s="6">
        <v>0.71</v>
      </c>
      <c r="BC16" s="5">
        <f t="shared" si="16"/>
        <v>85.5</v>
      </c>
      <c r="BD16" s="6">
        <v>0.88</v>
      </c>
      <c r="BE16" s="5">
        <f t="shared" si="17"/>
        <v>88</v>
      </c>
    </row>
    <row r="17" spans="1:57" x14ac:dyDescent="0.3">
      <c r="A17" s="3" t="s">
        <v>150</v>
      </c>
      <c r="B17" s="4" t="s">
        <v>151</v>
      </c>
      <c r="C17" s="3" t="s">
        <v>52</v>
      </c>
      <c r="D17" s="3" t="s">
        <v>138</v>
      </c>
      <c r="E17" s="3" t="s">
        <v>73</v>
      </c>
      <c r="F17" s="3" t="s">
        <v>152</v>
      </c>
      <c r="G17" s="3" t="s">
        <v>152</v>
      </c>
      <c r="H17" s="4" t="s">
        <v>57</v>
      </c>
      <c r="I17" s="4" t="s">
        <v>153</v>
      </c>
      <c r="J17" s="4" t="s">
        <v>154</v>
      </c>
      <c r="K17" s="4" t="s">
        <v>155</v>
      </c>
      <c r="L17" s="5">
        <v>23.12</v>
      </c>
      <c r="M17" s="5">
        <f t="shared" si="0"/>
        <v>85.629629629629633</v>
      </c>
      <c r="N17" s="6">
        <v>1</v>
      </c>
      <c r="O17" s="6">
        <v>1</v>
      </c>
      <c r="P17" s="5">
        <f t="shared" si="1"/>
        <v>100</v>
      </c>
      <c r="Q17" s="6">
        <v>0.67</v>
      </c>
      <c r="R17" s="6">
        <v>1</v>
      </c>
      <c r="S17" s="5">
        <f t="shared" si="2"/>
        <v>83.5</v>
      </c>
      <c r="T17" s="6">
        <v>0.6</v>
      </c>
      <c r="U17" s="6">
        <v>1</v>
      </c>
      <c r="V17" s="5">
        <f t="shared" si="3"/>
        <v>80</v>
      </c>
      <c r="W17" s="6">
        <v>1</v>
      </c>
      <c r="X17" s="6">
        <v>1</v>
      </c>
      <c r="Y17" s="5">
        <f t="shared" si="4"/>
        <v>100</v>
      </c>
      <c r="Z17" s="6">
        <v>0.8</v>
      </c>
      <c r="AA17" s="6">
        <v>1</v>
      </c>
      <c r="AB17" s="5">
        <f t="shared" si="5"/>
        <v>90</v>
      </c>
      <c r="AC17" s="5">
        <f t="shared" si="6"/>
        <v>90.7</v>
      </c>
      <c r="AD17" s="6">
        <v>1</v>
      </c>
      <c r="AE17" s="6">
        <v>1</v>
      </c>
      <c r="AF17" s="5">
        <f t="shared" si="7"/>
        <v>100</v>
      </c>
      <c r="AG17" s="6">
        <v>1</v>
      </c>
      <c r="AH17" s="6">
        <v>1</v>
      </c>
      <c r="AI17" s="5">
        <f t="shared" si="8"/>
        <v>100</v>
      </c>
      <c r="AJ17" s="6">
        <v>1</v>
      </c>
      <c r="AK17" s="6">
        <v>1</v>
      </c>
      <c r="AL17" s="5">
        <f t="shared" si="9"/>
        <v>100</v>
      </c>
      <c r="AM17" s="6">
        <v>0.75</v>
      </c>
      <c r="AN17" s="6">
        <v>1</v>
      </c>
      <c r="AO17" s="5">
        <f t="shared" si="10"/>
        <v>87.5</v>
      </c>
      <c r="AP17" s="6">
        <v>1</v>
      </c>
      <c r="AQ17" s="5">
        <f t="shared" si="11"/>
        <v>100</v>
      </c>
      <c r="AR17" s="5">
        <f t="shared" si="12"/>
        <v>97.222222222222214</v>
      </c>
      <c r="AS17" s="6">
        <v>1</v>
      </c>
      <c r="AT17" s="6">
        <v>0</v>
      </c>
      <c r="AU17" s="5">
        <f t="shared" si="13"/>
        <v>50</v>
      </c>
      <c r="AV17" s="6">
        <v>1</v>
      </c>
      <c r="AW17" s="5">
        <f t="shared" si="14"/>
        <v>100</v>
      </c>
      <c r="AX17" s="6">
        <v>1</v>
      </c>
      <c r="AY17" s="6">
        <v>0</v>
      </c>
      <c r="AZ17" s="5">
        <f t="shared" si="15"/>
        <v>50</v>
      </c>
      <c r="BA17" s="6">
        <v>1</v>
      </c>
      <c r="BB17" s="6">
        <v>0.43</v>
      </c>
      <c r="BC17" s="5">
        <f t="shared" si="16"/>
        <v>71.5</v>
      </c>
      <c r="BD17" s="6">
        <v>0.88</v>
      </c>
      <c r="BE17" s="5">
        <f t="shared" si="17"/>
        <v>88</v>
      </c>
    </row>
    <row r="18" spans="1:57" x14ac:dyDescent="0.3">
      <c r="A18" s="3" t="s">
        <v>156</v>
      </c>
      <c r="B18" s="4" t="s">
        <v>157</v>
      </c>
      <c r="C18" s="3" t="s">
        <v>52</v>
      </c>
      <c r="D18" s="3" t="s">
        <v>158</v>
      </c>
      <c r="E18" s="3" t="s">
        <v>64</v>
      </c>
      <c r="F18" s="3" t="s">
        <v>159</v>
      </c>
      <c r="G18" s="3" t="s">
        <v>159</v>
      </c>
      <c r="H18" s="4" t="s">
        <v>57</v>
      </c>
      <c r="I18" s="4" t="s">
        <v>160</v>
      </c>
      <c r="J18" s="4" t="s">
        <v>161</v>
      </c>
      <c r="K18" s="4" t="s">
        <v>162</v>
      </c>
      <c r="L18" s="5">
        <v>19.07</v>
      </c>
      <c r="M18" s="5">
        <f t="shared" si="0"/>
        <v>70.629629629629633</v>
      </c>
      <c r="N18" s="6">
        <v>1</v>
      </c>
      <c r="O18" s="6">
        <v>1</v>
      </c>
      <c r="P18" s="5">
        <f t="shared" si="1"/>
        <v>100</v>
      </c>
      <c r="Q18" s="6">
        <v>0.67</v>
      </c>
      <c r="R18" s="6">
        <v>0.25</v>
      </c>
      <c r="S18" s="5">
        <f t="shared" si="2"/>
        <v>46</v>
      </c>
      <c r="T18" s="6">
        <v>0.6</v>
      </c>
      <c r="U18" s="6">
        <v>1</v>
      </c>
      <c r="V18" s="5">
        <f t="shared" si="3"/>
        <v>80</v>
      </c>
      <c r="W18" s="6">
        <v>1</v>
      </c>
      <c r="X18" s="6">
        <v>1</v>
      </c>
      <c r="Y18" s="5">
        <f t="shared" si="4"/>
        <v>100</v>
      </c>
      <c r="Z18" s="6">
        <v>0</v>
      </c>
      <c r="AA18" s="6">
        <v>1</v>
      </c>
      <c r="AB18" s="5">
        <f t="shared" si="5"/>
        <v>50</v>
      </c>
      <c r="AC18" s="5">
        <f t="shared" si="6"/>
        <v>75.2</v>
      </c>
      <c r="AD18" s="6">
        <v>0.77</v>
      </c>
      <c r="AE18" s="6">
        <v>1</v>
      </c>
      <c r="AF18" s="5">
        <f t="shared" si="7"/>
        <v>88.5</v>
      </c>
      <c r="AG18" s="6">
        <v>1</v>
      </c>
      <c r="AH18" s="6">
        <v>1</v>
      </c>
      <c r="AI18" s="5">
        <f t="shared" si="8"/>
        <v>100</v>
      </c>
      <c r="AJ18" s="6">
        <v>1</v>
      </c>
      <c r="AK18" s="6">
        <v>0.33</v>
      </c>
      <c r="AL18" s="5">
        <f t="shared" si="9"/>
        <v>66.5</v>
      </c>
      <c r="AM18" s="6">
        <v>0.75</v>
      </c>
      <c r="AN18" s="6">
        <v>1</v>
      </c>
      <c r="AO18" s="5">
        <f t="shared" si="10"/>
        <v>87.5</v>
      </c>
      <c r="AP18" s="6">
        <v>0</v>
      </c>
      <c r="AQ18" s="5">
        <f t="shared" si="11"/>
        <v>0</v>
      </c>
      <c r="AR18" s="5">
        <f t="shared" si="12"/>
        <v>76.111111111111114</v>
      </c>
      <c r="AS18" s="6">
        <v>0.75</v>
      </c>
      <c r="AT18" s="6">
        <v>1</v>
      </c>
      <c r="AU18" s="5">
        <f t="shared" si="13"/>
        <v>87.5</v>
      </c>
      <c r="AV18" s="6">
        <v>0.67</v>
      </c>
      <c r="AW18" s="5">
        <f t="shared" si="14"/>
        <v>67</v>
      </c>
      <c r="AX18" s="6">
        <v>1</v>
      </c>
      <c r="AY18" s="6">
        <v>0</v>
      </c>
      <c r="AZ18" s="5">
        <f t="shared" si="15"/>
        <v>50</v>
      </c>
      <c r="BA18" s="6">
        <v>0</v>
      </c>
      <c r="BB18" s="6">
        <v>0.28999999999999998</v>
      </c>
      <c r="BC18" s="5">
        <f t="shared" si="16"/>
        <v>14.499999999999998</v>
      </c>
      <c r="BD18" s="6">
        <v>1</v>
      </c>
      <c r="BE18" s="5">
        <f t="shared" si="17"/>
        <v>100</v>
      </c>
    </row>
    <row r="19" spans="1:57" x14ac:dyDescent="0.3">
      <c r="A19" s="3" t="s">
        <v>163</v>
      </c>
      <c r="B19" s="4" t="s">
        <v>164</v>
      </c>
      <c r="C19" s="3" t="s">
        <v>52</v>
      </c>
      <c r="D19" s="3" t="s">
        <v>165</v>
      </c>
      <c r="E19" s="3" t="s">
        <v>166</v>
      </c>
      <c r="F19" s="3" t="s">
        <v>167</v>
      </c>
      <c r="G19" s="3" t="s">
        <v>168</v>
      </c>
      <c r="H19" s="4" t="s">
        <v>57</v>
      </c>
      <c r="I19" s="4" t="s">
        <v>169</v>
      </c>
      <c r="J19" s="4" t="s">
        <v>170</v>
      </c>
      <c r="K19" s="4" t="s">
        <v>171</v>
      </c>
      <c r="L19" s="5">
        <v>23.49</v>
      </c>
      <c r="M19" s="5">
        <f t="shared" si="0"/>
        <v>87</v>
      </c>
      <c r="N19" s="6">
        <v>1</v>
      </c>
      <c r="O19" s="6">
        <v>0.75</v>
      </c>
      <c r="P19" s="5">
        <f t="shared" si="1"/>
        <v>87.5</v>
      </c>
      <c r="Q19" s="6">
        <v>1</v>
      </c>
      <c r="R19" s="6">
        <v>0.25</v>
      </c>
      <c r="S19" s="5">
        <f t="shared" si="2"/>
        <v>62.5</v>
      </c>
      <c r="T19" s="6">
        <v>1</v>
      </c>
      <c r="U19" s="6">
        <v>1</v>
      </c>
      <c r="V19" s="5">
        <f t="shared" si="3"/>
        <v>100</v>
      </c>
      <c r="W19" s="6">
        <v>1</v>
      </c>
      <c r="X19" s="6">
        <v>1</v>
      </c>
      <c r="Y19" s="5">
        <f t="shared" si="4"/>
        <v>100</v>
      </c>
      <c r="Z19" s="6">
        <v>1</v>
      </c>
      <c r="AA19" s="6">
        <v>0</v>
      </c>
      <c r="AB19" s="5">
        <f t="shared" si="5"/>
        <v>50</v>
      </c>
      <c r="AC19" s="5">
        <f t="shared" si="6"/>
        <v>80</v>
      </c>
      <c r="AD19" s="6">
        <v>1</v>
      </c>
      <c r="AE19" s="6">
        <v>1</v>
      </c>
      <c r="AF19" s="5">
        <f t="shared" si="7"/>
        <v>100</v>
      </c>
      <c r="AG19" s="6">
        <v>1</v>
      </c>
      <c r="AH19" s="6">
        <v>1</v>
      </c>
      <c r="AI19" s="5">
        <f t="shared" si="8"/>
        <v>100</v>
      </c>
      <c r="AJ19" s="6">
        <v>1</v>
      </c>
      <c r="AK19" s="6">
        <v>1</v>
      </c>
      <c r="AL19" s="5">
        <f t="shared" si="9"/>
        <v>100</v>
      </c>
      <c r="AM19" s="6">
        <v>1</v>
      </c>
      <c r="AN19" s="6">
        <v>1</v>
      </c>
      <c r="AO19" s="5">
        <f t="shared" si="10"/>
        <v>100</v>
      </c>
      <c r="AP19" s="6">
        <v>1</v>
      </c>
      <c r="AQ19" s="5">
        <f t="shared" si="11"/>
        <v>100</v>
      </c>
      <c r="AR19" s="5">
        <f t="shared" si="12"/>
        <v>100</v>
      </c>
      <c r="AS19" s="6">
        <v>1</v>
      </c>
      <c r="AT19" s="6">
        <v>1</v>
      </c>
      <c r="AU19" s="5">
        <f t="shared" si="13"/>
        <v>100</v>
      </c>
      <c r="AV19" s="6">
        <v>0.83</v>
      </c>
      <c r="AW19" s="5">
        <f t="shared" si="14"/>
        <v>83</v>
      </c>
      <c r="AX19" s="6">
        <v>1</v>
      </c>
      <c r="AY19" s="6">
        <v>1</v>
      </c>
      <c r="AZ19" s="5">
        <f t="shared" si="15"/>
        <v>100</v>
      </c>
      <c r="BA19" s="6">
        <v>1</v>
      </c>
      <c r="BB19" s="6">
        <v>0.28999999999999998</v>
      </c>
      <c r="BC19" s="5">
        <f t="shared" si="16"/>
        <v>64.5</v>
      </c>
      <c r="BD19" s="6">
        <v>0.38</v>
      </c>
      <c r="BE19" s="5">
        <f t="shared" si="17"/>
        <v>38</v>
      </c>
    </row>
    <row r="20" spans="1:57" x14ac:dyDescent="0.3">
      <c r="A20" s="3" t="s">
        <v>172</v>
      </c>
      <c r="B20" s="4" t="s">
        <v>173</v>
      </c>
      <c r="C20" s="3" t="s">
        <v>52</v>
      </c>
      <c r="D20" s="3" t="s">
        <v>110</v>
      </c>
      <c r="E20" s="3" t="s">
        <v>166</v>
      </c>
      <c r="F20" s="3" t="s">
        <v>174</v>
      </c>
      <c r="G20" s="3" t="s">
        <v>174</v>
      </c>
      <c r="H20" s="4" t="s">
        <v>57</v>
      </c>
      <c r="I20" s="4" t="s">
        <v>175</v>
      </c>
      <c r="J20" s="4" t="s">
        <v>176</v>
      </c>
      <c r="K20" s="4" t="s">
        <v>177</v>
      </c>
      <c r="L20" s="5">
        <v>21.35</v>
      </c>
      <c r="M20" s="5">
        <f t="shared" si="0"/>
        <v>79.074074074074076</v>
      </c>
      <c r="N20" s="6">
        <v>0.75</v>
      </c>
      <c r="O20" s="6">
        <v>1</v>
      </c>
      <c r="P20" s="5">
        <f t="shared" si="1"/>
        <v>87.5</v>
      </c>
      <c r="Q20" s="6">
        <v>0.67</v>
      </c>
      <c r="R20" s="6">
        <v>0.5</v>
      </c>
      <c r="S20" s="5">
        <f t="shared" si="2"/>
        <v>58.5</v>
      </c>
      <c r="T20" s="6">
        <v>1</v>
      </c>
      <c r="U20" s="6">
        <v>1</v>
      </c>
      <c r="V20" s="5">
        <f t="shared" si="3"/>
        <v>100</v>
      </c>
      <c r="W20" s="6">
        <v>1</v>
      </c>
      <c r="X20" s="6">
        <v>1</v>
      </c>
      <c r="Y20" s="5">
        <f t="shared" si="4"/>
        <v>100</v>
      </c>
      <c r="Z20" s="6">
        <v>1</v>
      </c>
      <c r="AA20" s="6">
        <v>0</v>
      </c>
      <c r="AB20" s="5">
        <f t="shared" si="5"/>
        <v>50</v>
      </c>
      <c r="AC20" s="5">
        <f t="shared" si="6"/>
        <v>79.2</v>
      </c>
      <c r="AD20" s="6">
        <v>0.85</v>
      </c>
      <c r="AE20" s="6">
        <v>1</v>
      </c>
      <c r="AF20" s="5">
        <f t="shared" si="7"/>
        <v>92.5</v>
      </c>
      <c r="AG20" s="6">
        <v>1</v>
      </c>
      <c r="AH20" s="6">
        <v>1</v>
      </c>
      <c r="AI20" s="5">
        <f t="shared" si="8"/>
        <v>100</v>
      </c>
      <c r="AJ20" s="6">
        <v>1</v>
      </c>
      <c r="AK20" s="6">
        <v>1</v>
      </c>
      <c r="AL20" s="5">
        <f t="shared" si="9"/>
        <v>100</v>
      </c>
      <c r="AM20" s="6">
        <v>0.75</v>
      </c>
      <c r="AN20" s="6">
        <v>0</v>
      </c>
      <c r="AO20" s="5">
        <f t="shared" si="10"/>
        <v>37.5</v>
      </c>
      <c r="AP20" s="6">
        <v>1</v>
      </c>
      <c r="AQ20" s="5">
        <f t="shared" si="11"/>
        <v>100</v>
      </c>
      <c r="AR20" s="5">
        <f t="shared" si="12"/>
        <v>84.444444444444443</v>
      </c>
      <c r="AS20" s="6">
        <v>1</v>
      </c>
      <c r="AT20" s="6">
        <v>0</v>
      </c>
      <c r="AU20" s="5">
        <f t="shared" si="13"/>
        <v>50</v>
      </c>
      <c r="AV20" s="6">
        <v>0.83</v>
      </c>
      <c r="AW20" s="5">
        <f t="shared" si="14"/>
        <v>83</v>
      </c>
      <c r="AX20" s="6">
        <v>1</v>
      </c>
      <c r="AY20" s="6">
        <v>0</v>
      </c>
      <c r="AZ20" s="5">
        <f t="shared" si="15"/>
        <v>50</v>
      </c>
      <c r="BA20" s="6">
        <v>1</v>
      </c>
      <c r="BB20" s="6">
        <v>1</v>
      </c>
      <c r="BC20" s="5">
        <f t="shared" si="16"/>
        <v>100</v>
      </c>
      <c r="BD20" s="6">
        <v>1</v>
      </c>
      <c r="BE20" s="5">
        <f t="shared" si="17"/>
        <v>100</v>
      </c>
    </row>
    <row r="21" spans="1:57" x14ac:dyDescent="0.3">
      <c r="A21" s="3" t="s">
        <v>178</v>
      </c>
      <c r="B21" s="4" t="s">
        <v>179</v>
      </c>
      <c r="C21" s="3" t="s">
        <v>52</v>
      </c>
      <c r="D21" s="3" t="s">
        <v>180</v>
      </c>
      <c r="E21" s="3" t="s">
        <v>73</v>
      </c>
      <c r="F21" s="3" t="s">
        <v>181</v>
      </c>
      <c r="G21" s="3" t="s">
        <v>82</v>
      </c>
      <c r="H21" s="4" t="s">
        <v>57</v>
      </c>
      <c r="I21" s="4" t="s">
        <v>182</v>
      </c>
      <c r="J21" s="4" t="s">
        <v>183</v>
      </c>
      <c r="K21" s="4" t="s">
        <v>184</v>
      </c>
      <c r="L21" s="5">
        <v>14</v>
      </c>
      <c r="M21" s="5">
        <f t="shared" si="0"/>
        <v>51.851851851851848</v>
      </c>
      <c r="N21" s="6">
        <v>1</v>
      </c>
      <c r="O21" s="6">
        <v>0.25</v>
      </c>
      <c r="P21" s="5">
        <f t="shared" si="1"/>
        <v>62.5</v>
      </c>
      <c r="Q21" s="6">
        <v>0.67</v>
      </c>
      <c r="R21" s="6">
        <v>0.5</v>
      </c>
      <c r="S21" s="5">
        <f t="shared" si="2"/>
        <v>58.5</v>
      </c>
      <c r="T21" s="6">
        <v>0.2</v>
      </c>
      <c r="U21" s="6">
        <v>0</v>
      </c>
      <c r="V21" s="5">
        <f t="shared" si="3"/>
        <v>10</v>
      </c>
      <c r="W21" s="6">
        <v>0</v>
      </c>
      <c r="X21" s="6">
        <v>0.86</v>
      </c>
      <c r="Y21" s="5">
        <f t="shared" si="4"/>
        <v>43</v>
      </c>
      <c r="Z21" s="6">
        <v>0.5</v>
      </c>
      <c r="AA21" s="6">
        <v>0</v>
      </c>
      <c r="AB21" s="5">
        <f t="shared" si="5"/>
        <v>25</v>
      </c>
      <c r="AC21" s="5">
        <f t="shared" si="6"/>
        <v>39.800000000000004</v>
      </c>
      <c r="AD21" s="6">
        <v>0.62</v>
      </c>
      <c r="AE21" s="6">
        <v>0.67</v>
      </c>
      <c r="AF21" s="5">
        <f t="shared" si="7"/>
        <v>64.5</v>
      </c>
      <c r="AG21" s="6">
        <v>0.63</v>
      </c>
      <c r="AH21" s="6">
        <v>1</v>
      </c>
      <c r="AI21" s="5">
        <f t="shared" si="8"/>
        <v>81.5</v>
      </c>
      <c r="AJ21" s="6">
        <v>0.75</v>
      </c>
      <c r="AK21" s="6">
        <v>0.33</v>
      </c>
      <c r="AL21" s="5">
        <f t="shared" si="9"/>
        <v>54</v>
      </c>
      <c r="AM21" s="6">
        <v>0.5</v>
      </c>
      <c r="AN21" s="6">
        <v>1</v>
      </c>
      <c r="AO21" s="5">
        <f t="shared" si="10"/>
        <v>75</v>
      </c>
      <c r="AP21" s="6">
        <v>1</v>
      </c>
      <c r="AQ21" s="5">
        <f t="shared" si="11"/>
        <v>100</v>
      </c>
      <c r="AR21" s="5">
        <f t="shared" si="12"/>
        <v>72.222222222222214</v>
      </c>
      <c r="AS21" s="6">
        <v>0.5</v>
      </c>
      <c r="AT21" s="6">
        <v>0</v>
      </c>
      <c r="AU21" s="5">
        <f t="shared" si="13"/>
        <v>25</v>
      </c>
      <c r="AV21" s="6">
        <v>0.5</v>
      </c>
      <c r="AW21" s="5">
        <f t="shared" si="14"/>
        <v>50</v>
      </c>
      <c r="AX21" s="6">
        <v>1</v>
      </c>
      <c r="AY21" s="6">
        <v>0</v>
      </c>
      <c r="AZ21" s="5">
        <f t="shared" si="15"/>
        <v>50</v>
      </c>
      <c r="BA21" s="6">
        <v>1</v>
      </c>
      <c r="BB21" s="6">
        <v>0.28999999999999998</v>
      </c>
      <c r="BC21" s="5">
        <f t="shared" si="16"/>
        <v>64.5</v>
      </c>
      <c r="BD21" s="6">
        <v>0.25</v>
      </c>
      <c r="BE21" s="5">
        <f t="shared" si="17"/>
        <v>25</v>
      </c>
    </row>
    <row r="22" spans="1:57" x14ac:dyDescent="0.3">
      <c r="A22" s="3" t="s">
        <v>185</v>
      </c>
      <c r="B22" s="4" t="s">
        <v>186</v>
      </c>
      <c r="C22" s="3" t="s">
        <v>52</v>
      </c>
      <c r="D22" s="3" t="s">
        <v>187</v>
      </c>
      <c r="E22" s="3" t="s">
        <v>73</v>
      </c>
      <c r="F22" s="3" t="s">
        <v>188</v>
      </c>
      <c r="G22" s="3" t="s">
        <v>189</v>
      </c>
      <c r="H22" s="4" t="s">
        <v>57</v>
      </c>
      <c r="I22" s="4" t="s">
        <v>190</v>
      </c>
      <c r="J22" s="4" t="s">
        <v>191</v>
      </c>
      <c r="K22" s="4" t="s">
        <v>192</v>
      </c>
      <c r="L22" s="5">
        <v>15.92</v>
      </c>
      <c r="M22" s="5">
        <f t="shared" si="0"/>
        <v>58.962962962962962</v>
      </c>
      <c r="N22" s="6">
        <v>1</v>
      </c>
      <c r="O22" s="6">
        <v>1</v>
      </c>
      <c r="P22" s="5">
        <f t="shared" si="1"/>
        <v>100</v>
      </c>
      <c r="Q22" s="6">
        <v>0.83</v>
      </c>
      <c r="R22" s="6">
        <v>0</v>
      </c>
      <c r="S22" s="5">
        <f t="shared" si="2"/>
        <v>41.5</v>
      </c>
      <c r="T22" s="6">
        <v>1</v>
      </c>
      <c r="U22" s="6">
        <v>1</v>
      </c>
      <c r="V22" s="5">
        <f t="shared" si="3"/>
        <v>100</v>
      </c>
      <c r="W22" s="6">
        <v>1</v>
      </c>
      <c r="X22" s="6">
        <v>1</v>
      </c>
      <c r="Y22" s="5">
        <f t="shared" si="4"/>
        <v>100</v>
      </c>
      <c r="Z22" s="6">
        <v>0.1</v>
      </c>
      <c r="AA22" s="6">
        <v>0</v>
      </c>
      <c r="AB22" s="5">
        <f t="shared" si="5"/>
        <v>5</v>
      </c>
      <c r="AC22" s="5">
        <f t="shared" si="6"/>
        <v>69.3</v>
      </c>
      <c r="AD22" s="6">
        <v>0.38</v>
      </c>
      <c r="AE22" s="6">
        <v>0.5</v>
      </c>
      <c r="AF22" s="5">
        <f t="shared" si="7"/>
        <v>44</v>
      </c>
      <c r="AG22" s="6">
        <v>1</v>
      </c>
      <c r="AH22" s="6">
        <v>1</v>
      </c>
      <c r="AI22" s="5">
        <f t="shared" si="8"/>
        <v>100</v>
      </c>
      <c r="AJ22" s="6">
        <v>0</v>
      </c>
      <c r="AK22" s="6">
        <v>0.33</v>
      </c>
      <c r="AL22" s="5">
        <f t="shared" si="9"/>
        <v>16.5</v>
      </c>
      <c r="AM22" s="6">
        <v>0.5</v>
      </c>
      <c r="AN22" s="6">
        <v>1</v>
      </c>
      <c r="AO22" s="5">
        <f t="shared" si="10"/>
        <v>75</v>
      </c>
      <c r="AP22" s="6">
        <v>1</v>
      </c>
      <c r="AQ22" s="5">
        <f t="shared" si="11"/>
        <v>100</v>
      </c>
      <c r="AR22" s="5">
        <f t="shared" si="12"/>
        <v>63.44444444444445</v>
      </c>
      <c r="AS22" s="6">
        <v>1</v>
      </c>
      <c r="AT22" s="6">
        <v>0</v>
      </c>
      <c r="AU22" s="5">
        <f t="shared" si="13"/>
        <v>50</v>
      </c>
      <c r="AV22" s="6">
        <v>0.5</v>
      </c>
      <c r="AW22" s="5">
        <f t="shared" si="14"/>
        <v>50</v>
      </c>
      <c r="AX22" s="6">
        <v>0.25</v>
      </c>
      <c r="AY22" s="6">
        <v>0</v>
      </c>
      <c r="AZ22" s="5">
        <f t="shared" si="15"/>
        <v>12.5</v>
      </c>
      <c r="BA22" s="6">
        <v>1</v>
      </c>
      <c r="BB22" s="6">
        <v>0.14000000000000001</v>
      </c>
      <c r="BC22" s="5">
        <f t="shared" si="16"/>
        <v>57.000000000000007</v>
      </c>
      <c r="BD22" s="6">
        <v>0.38</v>
      </c>
      <c r="BE22" s="5">
        <f t="shared" si="17"/>
        <v>38</v>
      </c>
    </row>
    <row r="23" spans="1:57" x14ac:dyDescent="0.3">
      <c r="A23" s="3" t="s">
        <v>193</v>
      </c>
      <c r="B23" s="4" t="s">
        <v>194</v>
      </c>
      <c r="C23" s="3" t="s">
        <v>52</v>
      </c>
      <c r="D23" s="3" t="s">
        <v>195</v>
      </c>
      <c r="E23" s="3" t="s">
        <v>73</v>
      </c>
      <c r="F23" s="3" t="s">
        <v>196</v>
      </c>
      <c r="G23" s="3" t="s">
        <v>197</v>
      </c>
      <c r="H23" s="4" t="s">
        <v>57</v>
      </c>
      <c r="I23" s="4" t="s">
        <v>198</v>
      </c>
      <c r="J23" s="4" t="s">
        <v>199</v>
      </c>
      <c r="K23" s="4" t="s">
        <v>200</v>
      </c>
      <c r="L23" s="5">
        <v>16.43</v>
      </c>
      <c r="M23" s="5">
        <f t="shared" si="0"/>
        <v>60.851851851851848</v>
      </c>
      <c r="N23" s="6">
        <v>0.5</v>
      </c>
      <c r="O23" s="6">
        <v>0.75</v>
      </c>
      <c r="P23" s="5">
        <f t="shared" si="1"/>
        <v>62.5</v>
      </c>
      <c r="Q23" s="6">
        <v>0.83</v>
      </c>
      <c r="R23" s="6">
        <v>0.25</v>
      </c>
      <c r="S23" s="5">
        <f t="shared" si="2"/>
        <v>54</v>
      </c>
      <c r="T23" s="6">
        <v>1</v>
      </c>
      <c r="U23" s="6">
        <v>0</v>
      </c>
      <c r="V23" s="5">
        <f t="shared" si="3"/>
        <v>50</v>
      </c>
      <c r="W23" s="6">
        <v>1</v>
      </c>
      <c r="X23" s="6">
        <v>1</v>
      </c>
      <c r="Y23" s="5">
        <f t="shared" si="4"/>
        <v>100</v>
      </c>
      <c r="Z23" s="6">
        <v>0.8</v>
      </c>
      <c r="AA23" s="6">
        <v>0</v>
      </c>
      <c r="AB23" s="5">
        <f t="shared" si="5"/>
        <v>40</v>
      </c>
      <c r="AC23" s="5">
        <f t="shared" si="6"/>
        <v>61.3</v>
      </c>
      <c r="AD23" s="6">
        <v>0.85</v>
      </c>
      <c r="AE23" s="6">
        <v>1</v>
      </c>
      <c r="AF23" s="5">
        <f t="shared" si="7"/>
        <v>92.5</v>
      </c>
      <c r="AG23" s="6">
        <v>0.88</v>
      </c>
      <c r="AH23" s="6">
        <v>0</v>
      </c>
      <c r="AI23" s="5">
        <f t="shared" si="8"/>
        <v>44</v>
      </c>
      <c r="AJ23" s="6">
        <v>0.5</v>
      </c>
      <c r="AK23" s="6">
        <v>1</v>
      </c>
      <c r="AL23" s="5">
        <f t="shared" si="9"/>
        <v>75</v>
      </c>
      <c r="AM23" s="6">
        <v>0.5</v>
      </c>
      <c r="AN23" s="6">
        <v>1</v>
      </c>
      <c r="AO23" s="5">
        <f t="shared" si="10"/>
        <v>75</v>
      </c>
      <c r="AP23" s="6">
        <v>1</v>
      </c>
      <c r="AQ23" s="5">
        <f t="shared" si="11"/>
        <v>100</v>
      </c>
      <c r="AR23" s="5">
        <f t="shared" si="12"/>
        <v>74.777777777777786</v>
      </c>
      <c r="AS23" s="6">
        <v>1</v>
      </c>
      <c r="AT23" s="6">
        <v>0</v>
      </c>
      <c r="AU23" s="5">
        <f t="shared" si="13"/>
        <v>50</v>
      </c>
      <c r="AV23" s="6">
        <v>0.67</v>
      </c>
      <c r="AW23" s="5">
        <f t="shared" si="14"/>
        <v>67</v>
      </c>
      <c r="AX23" s="6">
        <v>1</v>
      </c>
      <c r="AY23" s="6">
        <v>0</v>
      </c>
      <c r="AZ23" s="5">
        <f t="shared" si="15"/>
        <v>50</v>
      </c>
      <c r="BA23" s="6">
        <v>0.25</v>
      </c>
      <c r="BB23" s="6">
        <v>0.28999999999999998</v>
      </c>
      <c r="BC23" s="5">
        <f t="shared" si="16"/>
        <v>27</v>
      </c>
      <c r="BD23" s="6">
        <v>0.38</v>
      </c>
      <c r="BE23" s="5">
        <f t="shared" si="17"/>
        <v>38</v>
      </c>
    </row>
    <row r="24" spans="1:57" x14ac:dyDescent="0.3">
      <c r="A24" s="3" t="s">
        <v>201</v>
      </c>
      <c r="B24" s="4" t="s">
        <v>202</v>
      </c>
      <c r="C24" s="3" t="s">
        <v>52</v>
      </c>
      <c r="D24" s="3" t="s">
        <v>203</v>
      </c>
      <c r="E24" s="3" t="s">
        <v>166</v>
      </c>
      <c r="F24" s="3" t="s">
        <v>204</v>
      </c>
      <c r="G24" s="3" t="s">
        <v>205</v>
      </c>
      <c r="H24" s="4" t="s">
        <v>57</v>
      </c>
      <c r="I24" s="4" t="s">
        <v>206</v>
      </c>
      <c r="J24" s="4" t="s">
        <v>207</v>
      </c>
      <c r="K24" s="4" t="s">
        <v>208</v>
      </c>
      <c r="L24" s="5">
        <v>22.15</v>
      </c>
      <c r="M24" s="5">
        <f t="shared" si="0"/>
        <v>82.037037037037024</v>
      </c>
      <c r="N24" s="6">
        <v>0.75</v>
      </c>
      <c r="O24" s="6">
        <v>1</v>
      </c>
      <c r="P24" s="5">
        <f t="shared" si="1"/>
        <v>87.5</v>
      </c>
      <c r="Q24" s="6">
        <v>0.67</v>
      </c>
      <c r="R24" s="6">
        <v>0.25</v>
      </c>
      <c r="S24" s="5">
        <f t="shared" si="2"/>
        <v>46</v>
      </c>
      <c r="T24" s="6">
        <v>1</v>
      </c>
      <c r="U24" s="6">
        <v>1</v>
      </c>
      <c r="V24" s="5">
        <f t="shared" si="3"/>
        <v>100</v>
      </c>
      <c r="W24" s="6">
        <v>1</v>
      </c>
      <c r="X24" s="6">
        <v>1</v>
      </c>
      <c r="Y24" s="5">
        <f t="shared" si="4"/>
        <v>100</v>
      </c>
      <c r="Z24" s="6">
        <v>0.7</v>
      </c>
      <c r="AA24" s="6">
        <v>1</v>
      </c>
      <c r="AB24" s="5">
        <f t="shared" si="5"/>
        <v>85</v>
      </c>
      <c r="AC24" s="5">
        <f t="shared" si="6"/>
        <v>83.7</v>
      </c>
      <c r="AD24" s="6">
        <v>0.69</v>
      </c>
      <c r="AE24" s="6">
        <v>0.92</v>
      </c>
      <c r="AF24" s="5">
        <f t="shared" si="7"/>
        <v>80.5</v>
      </c>
      <c r="AG24" s="6">
        <v>0.75</v>
      </c>
      <c r="AH24" s="6">
        <v>1</v>
      </c>
      <c r="AI24" s="5">
        <f t="shared" si="8"/>
        <v>87.5</v>
      </c>
      <c r="AJ24" s="6">
        <v>1</v>
      </c>
      <c r="AK24" s="6">
        <v>1</v>
      </c>
      <c r="AL24" s="5">
        <f t="shared" si="9"/>
        <v>100</v>
      </c>
      <c r="AM24" s="6">
        <v>0.75</v>
      </c>
      <c r="AN24" s="6">
        <v>0</v>
      </c>
      <c r="AO24" s="5">
        <f t="shared" si="10"/>
        <v>37.5</v>
      </c>
      <c r="AP24" s="6">
        <v>1</v>
      </c>
      <c r="AQ24" s="5">
        <f t="shared" si="11"/>
        <v>100</v>
      </c>
      <c r="AR24" s="5">
        <f t="shared" si="12"/>
        <v>78.999999999999986</v>
      </c>
      <c r="AS24" s="6">
        <v>1</v>
      </c>
      <c r="AT24" s="6">
        <v>1</v>
      </c>
      <c r="AU24" s="5">
        <f t="shared" si="13"/>
        <v>100</v>
      </c>
      <c r="AV24" s="6">
        <v>0.83</v>
      </c>
      <c r="AW24" s="5">
        <f t="shared" si="14"/>
        <v>83</v>
      </c>
      <c r="AX24" s="6">
        <v>1</v>
      </c>
      <c r="AY24" s="6">
        <v>1</v>
      </c>
      <c r="AZ24" s="5">
        <f t="shared" si="15"/>
        <v>100</v>
      </c>
      <c r="BA24" s="6">
        <v>0.25</v>
      </c>
      <c r="BB24" s="6">
        <v>0.71</v>
      </c>
      <c r="BC24" s="5">
        <f t="shared" si="16"/>
        <v>48</v>
      </c>
      <c r="BD24" s="6">
        <v>0.88</v>
      </c>
      <c r="BE24" s="5">
        <f t="shared" si="17"/>
        <v>88</v>
      </c>
    </row>
    <row r="25" spans="1:57" x14ac:dyDescent="0.3">
      <c r="A25" s="3" t="s">
        <v>209</v>
      </c>
      <c r="B25" s="4" t="s">
        <v>210</v>
      </c>
      <c r="C25" s="3" t="s">
        <v>52</v>
      </c>
      <c r="D25" s="3" t="s">
        <v>211</v>
      </c>
      <c r="E25" s="3" t="s">
        <v>168</v>
      </c>
      <c r="F25" s="3" t="s">
        <v>212</v>
      </c>
      <c r="G25" s="3" t="s">
        <v>213</v>
      </c>
      <c r="H25" s="4" t="s">
        <v>57</v>
      </c>
      <c r="I25" s="4" t="s">
        <v>214</v>
      </c>
      <c r="J25" s="4" t="s">
        <v>215</v>
      </c>
      <c r="K25" s="4" t="s">
        <v>216</v>
      </c>
      <c r="L25" s="5">
        <v>22</v>
      </c>
      <c r="M25" s="5">
        <f t="shared" si="0"/>
        <v>81.481481481481481</v>
      </c>
      <c r="N25" s="6">
        <v>1</v>
      </c>
      <c r="O25" s="6">
        <v>1</v>
      </c>
      <c r="P25" s="5">
        <f t="shared" si="1"/>
        <v>100</v>
      </c>
      <c r="Q25" s="6">
        <v>0.67</v>
      </c>
      <c r="R25" s="6">
        <v>1</v>
      </c>
      <c r="S25" s="5">
        <f t="shared" si="2"/>
        <v>83.5</v>
      </c>
      <c r="T25" s="6">
        <v>1</v>
      </c>
      <c r="U25" s="6">
        <v>1</v>
      </c>
      <c r="V25" s="5">
        <f t="shared" si="3"/>
        <v>100</v>
      </c>
      <c r="W25" s="6">
        <v>1</v>
      </c>
      <c r="X25" s="6">
        <v>1</v>
      </c>
      <c r="Y25" s="5">
        <f t="shared" si="4"/>
        <v>100</v>
      </c>
      <c r="Z25" s="6">
        <v>0.4</v>
      </c>
      <c r="AA25" s="6">
        <v>0</v>
      </c>
      <c r="AB25" s="5">
        <f t="shared" si="5"/>
        <v>20</v>
      </c>
      <c r="AC25" s="5">
        <f t="shared" si="6"/>
        <v>80.7</v>
      </c>
      <c r="AD25" s="6">
        <v>0.92</v>
      </c>
      <c r="AE25" s="6">
        <v>1</v>
      </c>
      <c r="AF25" s="5">
        <f t="shared" si="7"/>
        <v>96</v>
      </c>
      <c r="AG25" s="6">
        <v>1</v>
      </c>
      <c r="AH25" s="6">
        <v>1</v>
      </c>
      <c r="AI25" s="5">
        <f t="shared" si="8"/>
        <v>100</v>
      </c>
      <c r="AJ25" s="6">
        <v>1</v>
      </c>
      <c r="AK25" s="6">
        <v>1</v>
      </c>
      <c r="AL25" s="5">
        <f t="shared" si="9"/>
        <v>100</v>
      </c>
      <c r="AM25" s="6">
        <v>1</v>
      </c>
      <c r="AN25" s="6">
        <v>1</v>
      </c>
      <c r="AO25" s="5">
        <f t="shared" si="10"/>
        <v>100</v>
      </c>
      <c r="AP25" s="6">
        <v>0</v>
      </c>
      <c r="AQ25" s="5">
        <f t="shared" si="11"/>
        <v>0</v>
      </c>
      <c r="AR25" s="5">
        <f t="shared" si="12"/>
        <v>88</v>
      </c>
      <c r="AS25" s="6">
        <v>1</v>
      </c>
      <c r="AT25" s="6">
        <v>0</v>
      </c>
      <c r="AU25" s="5">
        <f t="shared" si="13"/>
        <v>50</v>
      </c>
      <c r="AV25" s="6">
        <v>0.67</v>
      </c>
      <c r="AW25" s="5">
        <f t="shared" si="14"/>
        <v>67</v>
      </c>
      <c r="AX25" s="6">
        <v>1</v>
      </c>
      <c r="AY25" s="6">
        <v>1</v>
      </c>
      <c r="AZ25" s="5">
        <f t="shared" si="15"/>
        <v>100</v>
      </c>
      <c r="BA25" s="6">
        <v>1</v>
      </c>
      <c r="BB25" s="6">
        <v>0.71</v>
      </c>
      <c r="BC25" s="5">
        <f t="shared" si="16"/>
        <v>85.5</v>
      </c>
      <c r="BD25" s="6">
        <v>0.63</v>
      </c>
      <c r="BE25" s="5">
        <f t="shared" si="17"/>
        <v>63</v>
      </c>
    </row>
    <row r="26" spans="1:57" x14ac:dyDescent="0.3">
      <c r="A26" s="3" t="s">
        <v>217</v>
      </c>
      <c r="B26" s="4" t="s">
        <v>218</v>
      </c>
      <c r="C26" s="3" t="s">
        <v>52</v>
      </c>
      <c r="D26" s="3" t="s">
        <v>219</v>
      </c>
      <c r="E26" s="3" t="s">
        <v>54</v>
      </c>
      <c r="F26" s="3" t="s">
        <v>220</v>
      </c>
      <c r="G26" s="3" t="s">
        <v>221</v>
      </c>
      <c r="H26" s="4" t="s">
        <v>57</v>
      </c>
      <c r="I26" s="4" t="s">
        <v>222</v>
      </c>
      <c r="J26" s="4" t="s">
        <v>223</v>
      </c>
      <c r="K26" s="4" t="s">
        <v>224</v>
      </c>
      <c r="L26" s="5">
        <v>20.190000000000001</v>
      </c>
      <c r="M26" s="5">
        <f t="shared" si="0"/>
        <v>74.777777777777786</v>
      </c>
      <c r="N26" s="6">
        <v>0.75</v>
      </c>
      <c r="O26" s="6">
        <v>1</v>
      </c>
      <c r="P26" s="5">
        <f t="shared" si="1"/>
        <v>87.5</v>
      </c>
      <c r="Q26" s="6">
        <v>0.17</v>
      </c>
      <c r="R26" s="6">
        <v>0.5</v>
      </c>
      <c r="S26" s="5">
        <f t="shared" si="2"/>
        <v>33.5</v>
      </c>
      <c r="T26" s="6">
        <v>1</v>
      </c>
      <c r="U26" s="6">
        <v>1</v>
      </c>
      <c r="V26" s="5">
        <f t="shared" si="3"/>
        <v>100</v>
      </c>
      <c r="W26" s="6">
        <v>0.5</v>
      </c>
      <c r="X26" s="6">
        <v>1</v>
      </c>
      <c r="Y26" s="5">
        <f t="shared" si="4"/>
        <v>75</v>
      </c>
      <c r="Z26" s="6">
        <v>0.9</v>
      </c>
      <c r="AA26" s="6">
        <v>1</v>
      </c>
      <c r="AB26" s="5">
        <f t="shared" si="5"/>
        <v>95</v>
      </c>
      <c r="AC26" s="5">
        <f t="shared" si="6"/>
        <v>78.2</v>
      </c>
      <c r="AD26" s="6">
        <v>0.92</v>
      </c>
      <c r="AE26" s="6">
        <v>1</v>
      </c>
      <c r="AF26" s="5">
        <f t="shared" si="7"/>
        <v>96</v>
      </c>
      <c r="AG26" s="6">
        <v>1</v>
      </c>
      <c r="AH26" s="6">
        <v>1</v>
      </c>
      <c r="AI26" s="5">
        <f t="shared" si="8"/>
        <v>100</v>
      </c>
      <c r="AJ26" s="6">
        <v>0.5</v>
      </c>
      <c r="AK26" s="6">
        <v>0.67</v>
      </c>
      <c r="AL26" s="5">
        <f t="shared" si="9"/>
        <v>58.5</v>
      </c>
      <c r="AM26" s="6">
        <v>0.5</v>
      </c>
      <c r="AN26" s="6">
        <v>0</v>
      </c>
      <c r="AO26" s="5">
        <f t="shared" si="10"/>
        <v>25</v>
      </c>
      <c r="AP26" s="6">
        <v>1</v>
      </c>
      <c r="AQ26" s="5">
        <f t="shared" si="11"/>
        <v>100</v>
      </c>
      <c r="AR26" s="5">
        <f t="shared" si="12"/>
        <v>73.222222222222229</v>
      </c>
      <c r="AS26" s="6">
        <v>1</v>
      </c>
      <c r="AT26" s="6">
        <v>1</v>
      </c>
      <c r="AU26" s="5">
        <f t="shared" si="13"/>
        <v>100</v>
      </c>
      <c r="AV26" s="6">
        <v>1</v>
      </c>
      <c r="AW26" s="5">
        <f t="shared" si="14"/>
        <v>100</v>
      </c>
      <c r="AX26" s="6">
        <v>1</v>
      </c>
      <c r="AY26" s="6">
        <v>0</v>
      </c>
      <c r="AZ26" s="5">
        <f t="shared" si="15"/>
        <v>50</v>
      </c>
      <c r="BA26" s="6">
        <v>1</v>
      </c>
      <c r="BB26" s="6">
        <v>0.28999999999999998</v>
      </c>
      <c r="BC26" s="5">
        <f t="shared" si="16"/>
        <v>64.5</v>
      </c>
      <c r="BD26" s="6">
        <v>0.5</v>
      </c>
      <c r="BE26" s="5">
        <f t="shared" si="17"/>
        <v>50</v>
      </c>
    </row>
    <row r="27" spans="1:57" x14ac:dyDescent="0.3">
      <c r="A27" s="3" t="s">
        <v>225</v>
      </c>
      <c r="B27" s="4" t="s">
        <v>226</v>
      </c>
      <c r="C27" s="3" t="s">
        <v>52</v>
      </c>
      <c r="D27" s="3" t="s">
        <v>227</v>
      </c>
      <c r="E27" s="3" t="s">
        <v>73</v>
      </c>
      <c r="F27" s="3" t="s">
        <v>228</v>
      </c>
      <c r="G27" s="3" t="s">
        <v>65</v>
      </c>
      <c r="H27" s="4" t="s">
        <v>57</v>
      </c>
      <c r="I27" s="4" t="s">
        <v>229</v>
      </c>
      <c r="J27" s="4" t="s">
        <v>230</v>
      </c>
      <c r="K27" s="4" t="s">
        <v>231</v>
      </c>
      <c r="L27" s="5">
        <v>23.51</v>
      </c>
      <c r="M27" s="5">
        <f t="shared" si="0"/>
        <v>87.074074074074076</v>
      </c>
      <c r="N27" s="6">
        <v>1</v>
      </c>
      <c r="O27" s="6">
        <v>1</v>
      </c>
      <c r="P27" s="5">
        <f t="shared" si="1"/>
        <v>100</v>
      </c>
      <c r="Q27" s="6">
        <v>0.67</v>
      </c>
      <c r="R27" s="6">
        <v>0.5</v>
      </c>
      <c r="S27" s="5">
        <f t="shared" si="2"/>
        <v>58.5</v>
      </c>
      <c r="T27" s="6">
        <v>0.6</v>
      </c>
      <c r="U27" s="6">
        <v>1</v>
      </c>
      <c r="V27" s="5">
        <f t="shared" si="3"/>
        <v>80</v>
      </c>
      <c r="W27" s="6">
        <v>1</v>
      </c>
      <c r="X27" s="6">
        <v>1</v>
      </c>
      <c r="Y27" s="5">
        <f t="shared" si="4"/>
        <v>100</v>
      </c>
      <c r="Z27" s="6">
        <v>0.8</v>
      </c>
      <c r="AA27" s="6">
        <v>1</v>
      </c>
      <c r="AB27" s="5">
        <f t="shared" si="5"/>
        <v>90</v>
      </c>
      <c r="AC27" s="5">
        <f t="shared" si="6"/>
        <v>85.7</v>
      </c>
      <c r="AD27" s="6">
        <v>1</v>
      </c>
      <c r="AE27" s="6">
        <v>1</v>
      </c>
      <c r="AF27" s="5">
        <f t="shared" si="7"/>
        <v>100</v>
      </c>
      <c r="AG27" s="6">
        <v>1</v>
      </c>
      <c r="AH27" s="6">
        <v>1</v>
      </c>
      <c r="AI27" s="5">
        <f t="shared" si="8"/>
        <v>100</v>
      </c>
      <c r="AJ27" s="6">
        <v>0.5</v>
      </c>
      <c r="AK27" s="6">
        <v>1</v>
      </c>
      <c r="AL27" s="5">
        <f t="shared" si="9"/>
        <v>75</v>
      </c>
      <c r="AM27" s="6">
        <v>0.5</v>
      </c>
      <c r="AN27" s="6">
        <v>1</v>
      </c>
      <c r="AO27" s="5">
        <f t="shared" si="10"/>
        <v>75</v>
      </c>
      <c r="AP27" s="6">
        <v>1</v>
      </c>
      <c r="AQ27" s="5">
        <f t="shared" si="11"/>
        <v>100</v>
      </c>
      <c r="AR27" s="5">
        <f t="shared" si="12"/>
        <v>88.888888888888886</v>
      </c>
      <c r="AS27" s="6">
        <v>1</v>
      </c>
      <c r="AT27" s="6">
        <v>1</v>
      </c>
      <c r="AU27" s="5">
        <f t="shared" si="13"/>
        <v>100</v>
      </c>
      <c r="AV27" s="6">
        <v>1</v>
      </c>
      <c r="AW27" s="5">
        <f t="shared" si="14"/>
        <v>100</v>
      </c>
      <c r="AX27" s="6">
        <v>1</v>
      </c>
      <c r="AY27" s="6">
        <v>1</v>
      </c>
      <c r="AZ27" s="5">
        <f t="shared" si="15"/>
        <v>100</v>
      </c>
      <c r="BA27" s="6">
        <v>1</v>
      </c>
      <c r="BB27" s="6">
        <v>0.56999999999999995</v>
      </c>
      <c r="BC27" s="5">
        <f t="shared" si="16"/>
        <v>78.499999999999986</v>
      </c>
      <c r="BD27" s="6">
        <v>0.38</v>
      </c>
      <c r="BE27" s="5">
        <f t="shared" si="17"/>
        <v>38</v>
      </c>
    </row>
    <row r="28" spans="1:57" x14ac:dyDescent="0.3">
      <c r="A28" s="3" t="s">
        <v>232</v>
      </c>
      <c r="B28" s="4" t="s">
        <v>233</v>
      </c>
      <c r="C28" s="3" t="s">
        <v>52</v>
      </c>
      <c r="D28" s="3" t="s">
        <v>234</v>
      </c>
      <c r="E28" s="3" t="s">
        <v>73</v>
      </c>
      <c r="F28" s="3" t="s">
        <v>235</v>
      </c>
      <c r="G28" s="3" t="s">
        <v>188</v>
      </c>
      <c r="H28" s="4" t="s">
        <v>57</v>
      </c>
      <c r="I28" s="4" t="s">
        <v>236</v>
      </c>
      <c r="J28" s="4" t="s">
        <v>237</v>
      </c>
      <c r="K28" s="4" t="s">
        <v>238</v>
      </c>
      <c r="L28" s="5">
        <v>22.11</v>
      </c>
      <c r="M28" s="5">
        <f t="shared" si="0"/>
        <v>81.888888888888886</v>
      </c>
      <c r="N28" s="6">
        <v>1</v>
      </c>
      <c r="O28" s="6">
        <v>0.75</v>
      </c>
      <c r="P28" s="5">
        <f t="shared" si="1"/>
        <v>87.5</v>
      </c>
      <c r="Q28" s="6">
        <v>0.83</v>
      </c>
      <c r="R28" s="6">
        <v>1</v>
      </c>
      <c r="S28" s="5">
        <f t="shared" si="2"/>
        <v>91.5</v>
      </c>
      <c r="T28" s="6">
        <v>1</v>
      </c>
      <c r="U28" s="6">
        <v>1</v>
      </c>
      <c r="V28" s="5">
        <f t="shared" si="3"/>
        <v>100</v>
      </c>
      <c r="W28" s="6">
        <v>1</v>
      </c>
      <c r="X28" s="6">
        <v>1</v>
      </c>
      <c r="Y28" s="5">
        <f t="shared" si="4"/>
        <v>100</v>
      </c>
      <c r="Z28" s="6">
        <v>0.4</v>
      </c>
      <c r="AA28" s="6">
        <v>0</v>
      </c>
      <c r="AB28" s="5">
        <f t="shared" si="5"/>
        <v>20</v>
      </c>
      <c r="AC28" s="5">
        <f t="shared" si="6"/>
        <v>79.800000000000011</v>
      </c>
      <c r="AD28" s="6">
        <v>1</v>
      </c>
      <c r="AE28" s="6">
        <v>1</v>
      </c>
      <c r="AF28" s="5">
        <f t="shared" si="7"/>
        <v>100</v>
      </c>
      <c r="AG28" s="6">
        <v>1</v>
      </c>
      <c r="AH28" s="6">
        <v>1</v>
      </c>
      <c r="AI28" s="5">
        <f t="shared" si="8"/>
        <v>100</v>
      </c>
      <c r="AJ28" s="6">
        <v>1</v>
      </c>
      <c r="AK28" s="6">
        <v>1</v>
      </c>
      <c r="AL28" s="5">
        <f t="shared" si="9"/>
        <v>100</v>
      </c>
      <c r="AM28" s="6">
        <v>1</v>
      </c>
      <c r="AN28" s="6">
        <v>1</v>
      </c>
      <c r="AO28" s="5">
        <f t="shared" si="10"/>
        <v>100</v>
      </c>
      <c r="AP28" s="6">
        <v>0</v>
      </c>
      <c r="AQ28" s="5">
        <f t="shared" si="11"/>
        <v>0</v>
      </c>
      <c r="AR28" s="5">
        <f t="shared" si="12"/>
        <v>88.888888888888886</v>
      </c>
      <c r="AS28" s="6">
        <v>1</v>
      </c>
      <c r="AT28" s="6">
        <v>0</v>
      </c>
      <c r="AU28" s="5">
        <f t="shared" si="13"/>
        <v>50</v>
      </c>
      <c r="AV28" s="6">
        <v>0.67</v>
      </c>
      <c r="AW28" s="5">
        <f t="shared" si="14"/>
        <v>67</v>
      </c>
      <c r="AX28" s="6">
        <v>1</v>
      </c>
      <c r="AY28" s="6">
        <v>1</v>
      </c>
      <c r="AZ28" s="5">
        <f t="shared" si="15"/>
        <v>100</v>
      </c>
      <c r="BA28" s="6">
        <v>1</v>
      </c>
      <c r="BB28" s="6">
        <v>0.71</v>
      </c>
      <c r="BC28" s="5">
        <f t="shared" si="16"/>
        <v>85.5</v>
      </c>
      <c r="BD28" s="6">
        <v>0.75</v>
      </c>
      <c r="BE28" s="5">
        <f t="shared" si="17"/>
        <v>75</v>
      </c>
    </row>
    <row r="29" spans="1:57" x14ac:dyDescent="0.3">
      <c r="A29" s="3" t="s">
        <v>239</v>
      </c>
      <c r="B29" s="4" t="s">
        <v>240</v>
      </c>
      <c r="C29" s="3" t="s">
        <v>52</v>
      </c>
      <c r="D29" s="3" t="s">
        <v>241</v>
      </c>
      <c r="E29" s="3" t="s">
        <v>64</v>
      </c>
      <c r="F29" s="3" t="s">
        <v>242</v>
      </c>
      <c r="G29" s="3" t="s">
        <v>242</v>
      </c>
      <c r="H29" s="4" t="s">
        <v>57</v>
      </c>
      <c r="I29" s="4" t="s">
        <v>243</v>
      </c>
      <c r="J29" s="4" t="s">
        <v>244</v>
      </c>
      <c r="K29" s="4" t="s">
        <v>245</v>
      </c>
      <c r="L29" s="5">
        <v>21.07</v>
      </c>
      <c r="M29" s="5">
        <f t="shared" si="0"/>
        <v>78.037037037037038</v>
      </c>
      <c r="N29" s="6">
        <v>0.75</v>
      </c>
      <c r="O29" s="6">
        <v>1</v>
      </c>
      <c r="P29" s="5">
        <f t="shared" si="1"/>
        <v>87.5</v>
      </c>
      <c r="Q29" s="6">
        <v>0.33</v>
      </c>
      <c r="R29" s="6">
        <v>0.5</v>
      </c>
      <c r="S29" s="5">
        <f t="shared" si="2"/>
        <v>41.5</v>
      </c>
      <c r="T29" s="6">
        <v>1</v>
      </c>
      <c r="U29" s="6">
        <v>1</v>
      </c>
      <c r="V29" s="5">
        <f t="shared" si="3"/>
        <v>100</v>
      </c>
      <c r="W29" s="6">
        <v>1</v>
      </c>
      <c r="X29" s="6">
        <v>1</v>
      </c>
      <c r="Y29" s="5">
        <f t="shared" si="4"/>
        <v>100</v>
      </c>
      <c r="Z29" s="6">
        <v>0.8</v>
      </c>
      <c r="AA29" s="6">
        <v>1</v>
      </c>
      <c r="AB29" s="5">
        <f t="shared" si="5"/>
        <v>90</v>
      </c>
      <c r="AC29" s="5">
        <f t="shared" si="6"/>
        <v>83.799999999999983</v>
      </c>
      <c r="AD29" s="6">
        <v>0.62</v>
      </c>
      <c r="AE29" s="6">
        <v>0.83</v>
      </c>
      <c r="AF29" s="5">
        <f t="shared" si="7"/>
        <v>72.5</v>
      </c>
      <c r="AG29" s="6">
        <v>1</v>
      </c>
      <c r="AH29" s="6">
        <v>1</v>
      </c>
      <c r="AI29" s="5">
        <f t="shared" si="8"/>
        <v>100</v>
      </c>
      <c r="AJ29" s="6">
        <v>0.5</v>
      </c>
      <c r="AK29" s="6">
        <v>1</v>
      </c>
      <c r="AL29" s="5">
        <f t="shared" si="9"/>
        <v>75</v>
      </c>
      <c r="AM29" s="6">
        <v>1</v>
      </c>
      <c r="AN29" s="6">
        <v>1</v>
      </c>
      <c r="AO29" s="5">
        <f t="shared" si="10"/>
        <v>100</v>
      </c>
      <c r="AP29" s="6">
        <v>1</v>
      </c>
      <c r="AQ29" s="5">
        <f t="shared" si="11"/>
        <v>100</v>
      </c>
      <c r="AR29" s="5">
        <f t="shared" si="12"/>
        <v>88.333333333333329</v>
      </c>
      <c r="AS29" s="6">
        <v>1</v>
      </c>
      <c r="AT29" s="6">
        <v>0</v>
      </c>
      <c r="AU29" s="5">
        <f t="shared" si="13"/>
        <v>50</v>
      </c>
      <c r="AV29" s="6">
        <v>0.67</v>
      </c>
      <c r="AW29" s="5">
        <f t="shared" si="14"/>
        <v>67</v>
      </c>
      <c r="AX29" s="6">
        <v>0.5</v>
      </c>
      <c r="AY29" s="6">
        <v>0</v>
      </c>
      <c r="AZ29" s="5">
        <f t="shared" si="15"/>
        <v>25</v>
      </c>
      <c r="BA29" s="6">
        <v>1</v>
      </c>
      <c r="BB29" s="6">
        <v>0.56999999999999995</v>
      </c>
      <c r="BC29" s="5">
        <f t="shared" si="16"/>
        <v>78.499999999999986</v>
      </c>
      <c r="BD29" s="6">
        <v>1</v>
      </c>
      <c r="BE29" s="5">
        <f t="shared" si="17"/>
        <v>100</v>
      </c>
    </row>
    <row r="30" spans="1:57" x14ac:dyDescent="0.3">
      <c r="A30" s="3" t="s">
        <v>246</v>
      </c>
      <c r="B30" s="4" t="s">
        <v>247</v>
      </c>
      <c r="C30" s="3" t="s">
        <v>52</v>
      </c>
      <c r="D30" s="3" t="s">
        <v>158</v>
      </c>
      <c r="E30" s="3" t="s">
        <v>64</v>
      </c>
      <c r="F30" s="3" t="s">
        <v>248</v>
      </c>
      <c r="G30" s="3" t="s">
        <v>90</v>
      </c>
      <c r="H30" s="4" t="s">
        <v>57</v>
      </c>
      <c r="I30" s="4" t="s">
        <v>249</v>
      </c>
      <c r="J30" s="4" t="s">
        <v>250</v>
      </c>
      <c r="K30" s="4" t="s">
        <v>251</v>
      </c>
      <c r="L30" s="5">
        <v>19.37</v>
      </c>
      <c r="M30" s="5">
        <f t="shared" si="0"/>
        <v>71.740740740740748</v>
      </c>
      <c r="N30" s="6">
        <v>1</v>
      </c>
      <c r="O30" s="6">
        <v>1</v>
      </c>
      <c r="P30" s="5">
        <f t="shared" si="1"/>
        <v>100</v>
      </c>
      <c r="Q30" s="6">
        <v>0.67</v>
      </c>
      <c r="R30" s="6">
        <v>0.25</v>
      </c>
      <c r="S30" s="5">
        <f t="shared" si="2"/>
        <v>46</v>
      </c>
      <c r="T30" s="6">
        <v>0.6</v>
      </c>
      <c r="U30" s="6">
        <v>1</v>
      </c>
      <c r="V30" s="5">
        <f t="shared" si="3"/>
        <v>80</v>
      </c>
      <c r="W30" s="6">
        <v>1</v>
      </c>
      <c r="X30" s="6">
        <v>1</v>
      </c>
      <c r="Y30" s="5">
        <f t="shared" si="4"/>
        <v>100</v>
      </c>
      <c r="Z30" s="6">
        <v>0.3</v>
      </c>
      <c r="AA30" s="6">
        <v>1</v>
      </c>
      <c r="AB30" s="5">
        <f t="shared" si="5"/>
        <v>65</v>
      </c>
      <c r="AC30" s="5">
        <f t="shared" si="6"/>
        <v>78.199999999999989</v>
      </c>
      <c r="AD30" s="6">
        <v>0.77</v>
      </c>
      <c r="AE30" s="6">
        <v>1</v>
      </c>
      <c r="AF30" s="5">
        <f t="shared" si="7"/>
        <v>88.5</v>
      </c>
      <c r="AG30" s="6">
        <v>1</v>
      </c>
      <c r="AH30" s="6">
        <v>1</v>
      </c>
      <c r="AI30" s="5">
        <f t="shared" si="8"/>
        <v>100</v>
      </c>
      <c r="AJ30" s="6">
        <v>1</v>
      </c>
      <c r="AK30" s="6">
        <v>0.33</v>
      </c>
      <c r="AL30" s="5">
        <f t="shared" si="9"/>
        <v>66.5</v>
      </c>
      <c r="AM30" s="6">
        <v>0.75</v>
      </c>
      <c r="AN30" s="6">
        <v>1</v>
      </c>
      <c r="AO30" s="5">
        <f t="shared" si="10"/>
        <v>87.5</v>
      </c>
      <c r="AP30" s="6">
        <v>0</v>
      </c>
      <c r="AQ30" s="5">
        <f t="shared" si="11"/>
        <v>0</v>
      </c>
      <c r="AR30" s="5">
        <f t="shared" si="12"/>
        <v>76.111111111111114</v>
      </c>
      <c r="AS30" s="6">
        <v>0.75</v>
      </c>
      <c r="AT30" s="6">
        <v>0</v>
      </c>
      <c r="AU30" s="5">
        <f t="shared" si="13"/>
        <v>37.5</v>
      </c>
      <c r="AV30" s="6">
        <v>0.67</v>
      </c>
      <c r="AW30" s="5">
        <f t="shared" si="14"/>
        <v>67</v>
      </c>
      <c r="AX30" s="6">
        <v>1</v>
      </c>
      <c r="AY30" s="6">
        <v>0</v>
      </c>
      <c r="AZ30" s="5">
        <f t="shared" si="15"/>
        <v>50</v>
      </c>
      <c r="BA30" s="6">
        <v>1</v>
      </c>
      <c r="BB30" s="6">
        <v>0.28999999999999998</v>
      </c>
      <c r="BC30" s="5">
        <f t="shared" si="16"/>
        <v>64.5</v>
      </c>
      <c r="BD30" s="6">
        <v>1</v>
      </c>
      <c r="BE30" s="5">
        <f t="shared" si="17"/>
        <v>100</v>
      </c>
    </row>
    <row r="31" spans="1:57" x14ac:dyDescent="0.3">
      <c r="A31" s="3" t="s">
        <v>252</v>
      </c>
      <c r="B31" s="4" t="s">
        <v>253</v>
      </c>
      <c r="C31" s="3" t="s">
        <v>52</v>
      </c>
      <c r="D31" s="3" t="s">
        <v>219</v>
      </c>
      <c r="E31" s="3" t="s">
        <v>54</v>
      </c>
      <c r="F31" s="3" t="s">
        <v>65</v>
      </c>
      <c r="G31" s="3" t="s">
        <v>254</v>
      </c>
      <c r="H31" s="4" t="s">
        <v>57</v>
      </c>
      <c r="I31" s="4" t="s">
        <v>255</v>
      </c>
      <c r="J31" s="4" t="s">
        <v>256</v>
      </c>
      <c r="K31" s="4" t="s">
        <v>257</v>
      </c>
      <c r="L31" s="5">
        <v>19.91</v>
      </c>
      <c r="M31" s="5">
        <f t="shared" si="0"/>
        <v>73.740740740740733</v>
      </c>
      <c r="N31" s="6">
        <v>0.75</v>
      </c>
      <c r="O31" s="6">
        <v>1</v>
      </c>
      <c r="P31" s="5">
        <f t="shared" si="1"/>
        <v>87.5</v>
      </c>
      <c r="Q31" s="6">
        <v>0.33</v>
      </c>
      <c r="R31" s="6">
        <v>0.75</v>
      </c>
      <c r="S31" s="5">
        <f t="shared" si="2"/>
        <v>54</v>
      </c>
      <c r="T31" s="6">
        <v>1</v>
      </c>
      <c r="U31" s="6">
        <v>1</v>
      </c>
      <c r="V31" s="5">
        <f t="shared" si="3"/>
        <v>100</v>
      </c>
      <c r="W31" s="6">
        <v>1</v>
      </c>
      <c r="X31" s="6">
        <v>1</v>
      </c>
      <c r="Y31" s="5">
        <f t="shared" si="4"/>
        <v>100</v>
      </c>
      <c r="Z31" s="6">
        <v>1</v>
      </c>
      <c r="AA31" s="6">
        <v>0</v>
      </c>
      <c r="AB31" s="5">
        <f t="shared" si="5"/>
        <v>50</v>
      </c>
      <c r="AC31" s="5">
        <f t="shared" si="6"/>
        <v>78.3</v>
      </c>
      <c r="AD31" s="6">
        <v>0.92</v>
      </c>
      <c r="AE31" s="6">
        <v>1</v>
      </c>
      <c r="AF31" s="5">
        <f t="shared" si="7"/>
        <v>96</v>
      </c>
      <c r="AG31" s="6">
        <v>1</v>
      </c>
      <c r="AH31" s="6">
        <v>1</v>
      </c>
      <c r="AI31" s="5">
        <f t="shared" si="8"/>
        <v>100</v>
      </c>
      <c r="AJ31" s="6">
        <v>1</v>
      </c>
      <c r="AK31" s="6">
        <v>0.33</v>
      </c>
      <c r="AL31" s="5">
        <f t="shared" si="9"/>
        <v>66.5</v>
      </c>
      <c r="AM31" s="6">
        <v>0.25</v>
      </c>
      <c r="AN31" s="6">
        <v>0</v>
      </c>
      <c r="AO31" s="5">
        <f t="shared" si="10"/>
        <v>12.5</v>
      </c>
      <c r="AP31" s="6">
        <v>1</v>
      </c>
      <c r="AQ31" s="5">
        <f t="shared" si="11"/>
        <v>100</v>
      </c>
      <c r="AR31" s="5">
        <f t="shared" si="12"/>
        <v>72.222222222222214</v>
      </c>
      <c r="AS31" s="6">
        <v>1</v>
      </c>
      <c r="AT31" s="6">
        <v>1</v>
      </c>
      <c r="AU31" s="5">
        <f t="shared" si="13"/>
        <v>100</v>
      </c>
      <c r="AV31" s="6">
        <v>1</v>
      </c>
      <c r="AW31" s="5">
        <f t="shared" si="14"/>
        <v>100</v>
      </c>
      <c r="AX31" s="6">
        <v>1</v>
      </c>
      <c r="AY31" s="6">
        <v>0</v>
      </c>
      <c r="AZ31" s="5">
        <f t="shared" si="15"/>
        <v>50</v>
      </c>
      <c r="BA31" s="6">
        <v>0.5</v>
      </c>
      <c r="BB31" s="6">
        <v>0.56999999999999995</v>
      </c>
      <c r="BC31" s="5">
        <f t="shared" si="16"/>
        <v>53.499999999999993</v>
      </c>
      <c r="BD31" s="6">
        <v>0.5</v>
      </c>
      <c r="BE31" s="5">
        <f t="shared" si="17"/>
        <v>50</v>
      </c>
    </row>
    <row r="32" spans="1:57" x14ac:dyDescent="0.3">
      <c r="A32" s="3" t="s">
        <v>258</v>
      </c>
      <c r="B32" s="4" t="s">
        <v>259</v>
      </c>
      <c r="C32" s="3" t="s">
        <v>52</v>
      </c>
      <c r="D32" s="3" t="s">
        <v>260</v>
      </c>
      <c r="E32" s="3" t="s">
        <v>73</v>
      </c>
      <c r="F32" s="3" t="s">
        <v>261</v>
      </c>
      <c r="G32" s="3" t="s">
        <v>262</v>
      </c>
      <c r="H32" s="4" t="s">
        <v>57</v>
      </c>
      <c r="I32" s="4" t="s">
        <v>263</v>
      </c>
      <c r="J32" s="4" t="s">
        <v>264</v>
      </c>
      <c r="K32" s="4" t="s">
        <v>265</v>
      </c>
      <c r="L32" s="5">
        <v>16.22</v>
      </c>
      <c r="M32" s="5">
        <f t="shared" si="0"/>
        <v>60.074074074074069</v>
      </c>
      <c r="N32" s="6">
        <v>1</v>
      </c>
      <c r="O32" s="6">
        <v>0.75</v>
      </c>
      <c r="P32" s="5">
        <f t="shared" si="1"/>
        <v>87.5</v>
      </c>
      <c r="Q32" s="6">
        <v>0.83</v>
      </c>
      <c r="R32" s="6">
        <v>0.25</v>
      </c>
      <c r="S32" s="5">
        <f t="shared" si="2"/>
        <v>54</v>
      </c>
      <c r="T32" s="6">
        <v>0.4</v>
      </c>
      <c r="U32" s="6">
        <v>1</v>
      </c>
      <c r="V32" s="5">
        <f t="shared" si="3"/>
        <v>70</v>
      </c>
      <c r="W32" s="6">
        <v>1</v>
      </c>
      <c r="X32" s="6">
        <v>1</v>
      </c>
      <c r="Y32" s="5">
        <f t="shared" si="4"/>
        <v>100</v>
      </c>
      <c r="Z32" s="6">
        <v>0.3</v>
      </c>
      <c r="AA32" s="6">
        <v>1</v>
      </c>
      <c r="AB32" s="5">
        <f t="shared" si="5"/>
        <v>65</v>
      </c>
      <c r="AC32" s="5">
        <f t="shared" si="6"/>
        <v>75.3</v>
      </c>
      <c r="AD32" s="6">
        <v>0.38</v>
      </c>
      <c r="AE32" s="6">
        <v>0.67</v>
      </c>
      <c r="AF32" s="5">
        <f t="shared" si="7"/>
        <v>52.5</v>
      </c>
      <c r="AG32" s="6">
        <v>0.63</v>
      </c>
      <c r="AH32" s="6">
        <v>1</v>
      </c>
      <c r="AI32" s="5">
        <f t="shared" si="8"/>
        <v>81.5</v>
      </c>
      <c r="AJ32" s="6">
        <v>0.5</v>
      </c>
      <c r="AK32" s="6">
        <v>1</v>
      </c>
      <c r="AL32" s="5">
        <f t="shared" si="9"/>
        <v>75</v>
      </c>
      <c r="AM32" s="6">
        <v>0.75</v>
      </c>
      <c r="AN32" s="6">
        <v>0</v>
      </c>
      <c r="AO32" s="5">
        <f t="shared" si="10"/>
        <v>37.5</v>
      </c>
      <c r="AP32" s="6">
        <v>1</v>
      </c>
      <c r="AQ32" s="5">
        <f t="shared" si="11"/>
        <v>100</v>
      </c>
      <c r="AR32" s="5">
        <f t="shared" si="12"/>
        <v>65.888888888888886</v>
      </c>
      <c r="AS32" s="6">
        <v>1</v>
      </c>
      <c r="AT32" s="6">
        <v>0</v>
      </c>
      <c r="AU32" s="5">
        <f t="shared" si="13"/>
        <v>50</v>
      </c>
      <c r="AV32" s="6">
        <v>0.33</v>
      </c>
      <c r="AW32" s="5">
        <f t="shared" si="14"/>
        <v>33</v>
      </c>
      <c r="AX32" s="6">
        <v>0.5</v>
      </c>
      <c r="AY32" s="6">
        <v>0</v>
      </c>
      <c r="AZ32" s="5">
        <f t="shared" si="15"/>
        <v>25</v>
      </c>
      <c r="BA32" s="6">
        <v>0.5</v>
      </c>
      <c r="BB32" s="6">
        <v>0.43</v>
      </c>
      <c r="BC32" s="5">
        <f t="shared" si="16"/>
        <v>46.5</v>
      </c>
      <c r="BD32" s="6">
        <v>0</v>
      </c>
      <c r="BE32" s="5">
        <f t="shared" si="17"/>
        <v>0</v>
      </c>
    </row>
    <row r="33" spans="1:57" x14ac:dyDescent="0.3">
      <c r="A33" s="3" t="s">
        <v>266</v>
      </c>
      <c r="B33" s="4" t="s">
        <v>267</v>
      </c>
      <c r="C33" s="3" t="s">
        <v>52</v>
      </c>
      <c r="D33" s="3" t="s">
        <v>268</v>
      </c>
      <c r="E33" s="3" t="s">
        <v>73</v>
      </c>
      <c r="F33" s="3" t="s">
        <v>269</v>
      </c>
      <c r="G33" s="3" t="s">
        <v>269</v>
      </c>
      <c r="H33" s="4" t="s">
        <v>57</v>
      </c>
      <c r="I33" s="4" t="s">
        <v>270</v>
      </c>
      <c r="J33" s="4" t="s">
        <v>271</v>
      </c>
      <c r="K33" s="4" t="s">
        <v>272</v>
      </c>
      <c r="L33" s="5">
        <v>23.36</v>
      </c>
      <c r="M33" s="5">
        <f t="shared" si="0"/>
        <v>86.518518518518519</v>
      </c>
      <c r="N33" s="6">
        <v>1</v>
      </c>
      <c r="O33" s="6">
        <v>1</v>
      </c>
      <c r="P33" s="5">
        <f t="shared" si="1"/>
        <v>100</v>
      </c>
      <c r="Q33" s="6">
        <v>0.5</v>
      </c>
      <c r="R33" s="6">
        <v>1</v>
      </c>
      <c r="S33" s="5">
        <f t="shared" si="2"/>
        <v>75</v>
      </c>
      <c r="T33" s="6">
        <v>0.6</v>
      </c>
      <c r="U33" s="6">
        <v>1</v>
      </c>
      <c r="V33" s="5">
        <f t="shared" si="3"/>
        <v>80</v>
      </c>
      <c r="W33" s="6">
        <v>1</v>
      </c>
      <c r="X33" s="6">
        <v>1</v>
      </c>
      <c r="Y33" s="5">
        <f t="shared" si="4"/>
        <v>100</v>
      </c>
      <c r="Z33" s="6">
        <v>0.8</v>
      </c>
      <c r="AA33" s="6">
        <v>1</v>
      </c>
      <c r="AB33" s="5">
        <f t="shared" si="5"/>
        <v>90</v>
      </c>
      <c r="AC33" s="5">
        <f t="shared" si="6"/>
        <v>88.999999999999986</v>
      </c>
      <c r="AD33" s="6">
        <v>1</v>
      </c>
      <c r="AE33" s="6">
        <v>1</v>
      </c>
      <c r="AF33" s="5">
        <f t="shared" si="7"/>
        <v>100</v>
      </c>
      <c r="AG33" s="6">
        <v>1</v>
      </c>
      <c r="AH33" s="6">
        <v>1</v>
      </c>
      <c r="AI33" s="5">
        <f t="shared" si="8"/>
        <v>100</v>
      </c>
      <c r="AJ33" s="6">
        <v>1</v>
      </c>
      <c r="AK33" s="6">
        <v>1</v>
      </c>
      <c r="AL33" s="5">
        <f t="shared" si="9"/>
        <v>100</v>
      </c>
      <c r="AM33" s="6">
        <v>0.75</v>
      </c>
      <c r="AN33" s="6">
        <v>1</v>
      </c>
      <c r="AO33" s="5">
        <f t="shared" si="10"/>
        <v>87.5</v>
      </c>
      <c r="AP33" s="6">
        <v>1</v>
      </c>
      <c r="AQ33" s="5">
        <f t="shared" si="11"/>
        <v>100</v>
      </c>
      <c r="AR33" s="5">
        <f t="shared" si="12"/>
        <v>97.222222222222214</v>
      </c>
      <c r="AS33" s="6">
        <v>1</v>
      </c>
      <c r="AT33" s="6">
        <v>0</v>
      </c>
      <c r="AU33" s="5">
        <f t="shared" si="13"/>
        <v>50</v>
      </c>
      <c r="AV33" s="6">
        <v>1</v>
      </c>
      <c r="AW33" s="5">
        <f t="shared" si="14"/>
        <v>100</v>
      </c>
      <c r="AX33" s="6">
        <v>1</v>
      </c>
      <c r="AY33" s="6">
        <v>0</v>
      </c>
      <c r="AZ33" s="5">
        <f t="shared" si="15"/>
        <v>50</v>
      </c>
      <c r="BA33" s="6">
        <v>1</v>
      </c>
      <c r="BB33" s="6">
        <v>0.71</v>
      </c>
      <c r="BC33" s="5">
        <f t="shared" si="16"/>
        <v>85.5</v>
      </c>
      <c r="BD33" s="6">
        <v>1</v>
      </c>
      <c r="BE33" s="5">
        <f t="shared" si="17"/>
        <v>100</v>
      </c>
    </row>
    <row r="34" spans="1:57" x14ac:dyDescent="0.3">
      <c r="A34" s="3" t="s">
        <v>273</v>
      </c>
      <c r="B34" s="4" t="s">
        <v>274</v>
      </c>
      <c r="C34" s="3" t="s">
        <v>52</v>
      </c>
      <c r="D34" s="3" t="s">
        <v>275</v>
      </c>
      <c r="E34" s="3" t="s">
        <v>73</v>
      </c>
      <c r="F34" s="3" t="s">
        <v>276</v>
      </c>
      <c r="G34" s="3" t="s">
        <v>277</v>
      </c>
      <c r="H34" s="4" t="s">
        <v>57</v>
      </c>
      <c r="I34" s="4" t="s">
        <v>278</v>
      </c>
      <c r="J34" s="4" t="s">
        <v>279</v>
      </c>
      <c r="K34" s="4" t="s">
        <v>280</v>
      </c>
      <c r="L34" s="5">
        <v>21.54</v>
      </c>
      <c r="M34" s="5">
        <f t="shared" si="0"/>
        <v>79.777777777777771</v>
      </c>
      <c r="N34" s="6">
        <v>1</v>
      </c>
      <c r="O34" s="6">
        <v>1</v>
      </c>
      <c r="P34" s="5">
        <f t="shared" si="1"/>
        <v>100</v>
      </c>
      <c r="Q34" s="6">
        <v>0.67</v>
      </c>
      <c r="R34" s="6">
        <v>0.5</v>
      </c>
      <c r="S34" s="5">
        <f t="shared" si="2"/>
        <v>58.5</v>
      </c>
      <c r="T34" s="6">
        <v>0.6</v>
      </c>
      <c r="U34" s="6">
        <v>1</v>
      </c>
      <c r="V34" s="5">
        <f t="shared" si="3"/>
        <v>80</v>
      </c>
      <c r="W34" s="6">
        <v>1</v>
      </c>
      <c r="X34" s="6">
        <v>1</v>
      </c>
      <c r="Y34" s="5">
        <f t="shared" si="4"/>
        <v>100</v>
      </c>
      <c r="Z34" s="6">
        <v>0.9</v>
      </c>
      <c r="AA34" s="6">
        <v>0</v>
      </c>
      <c r="AB34" s="5">
        <f t="shared" si="5"/>
        <v>45</v>
      </c>
      <c r="AC34" s="5">
        <f t="shared" si="6"/>
        <v>76.7</v>
      </c>
      <c r="AD34" s="6">
        <v>1</v>
      </c>
      <c r="AE34" s="6">
        <v>1</v>
      </c>
      <c r="AF34" s="5">
        <f t="shared" si="7"/>
        <v>100</v>
      </c>
      <c r="AG34" s="6">
        <v>1</v>
      </c>
      <c r="AH34" s="6">
        <v>1</v>
      </c>
      <c r="AI34" s="5">
        <f t="shared" si="8"/>
        <v>100</v>
      </c>
      <c r="AJ34" s="6">
        <v>0.5</v>
      </c>
      <c r="AK34" s="6">
        <v>0.67</v>
      </c>
      <c r="AL34" s="5">
        <f t="shared" si="9"/>
        <v>58.5</v>
      </c>
      <c r="AM34" s="6">
        <v>0.5</v>
      </c>
      <c r="AN34" s="6">
        <v>1</v>
      </c>
      <c r="AO34" s="5">
        <f t="shared" si="10"/>
        <v>75</v>
      </c>
      <c r="AP34" s="6">
        <v>1</v>
      </c>
      <c r="AQ34" s="5">
        <f t="shared" si="11"/>
        <v>100</v>
      </c>
      <c r="AR34" s="5">
        <f t="shared" si="12"/>
        <v>85.222222222222229</v>
      </c>
      <c r="AS34" s="6">
        <v>1</v>
      </c>
      <c r="AT34" s="6">
        <v>1</v>
      </c>
      <c r="AU34" s="5">
        <f t="shared" si="13"/>
        <v>100</v>
      </c>
      <c r="AV34" s="6">
        <v>0.83</v>
      </c>
      <c r="AW34" s="5">
        <f t="shared" si="14"/>
        <v>83</v>
      </c>
      <c r="AX34" s="6">
        <v>1</v>
      </c>
      <c r="AY34" s="6">
        <v>1</v>
      </c>
      <c r="AZ34" s="5">
        <f t="shared" si="15"/>
        <v>100</v>
      </c>
      <c r="BA34" s="6">
        <v>1</v>
      </c>
      <c r="BB34" s="6">
        <v>0</v>
      </c>
      <c r="BC34" s="5">
        <f t="shared" si="16"/>
        <v>50</v>
      </c>
      <c r="BD34" s="6">
        <v>0.38</v>
      </c>
      <c r="BE34" s="5">
        <f t="shared" si="17"/>
        <v>38</v>
      </c>
    </row>
    <row r="35" spans="1:57" x14ac:dyDescent="0.3">
      <c r="A35" s="3" t="s">
        <v>281</v>
      </c>
      <c r="B35" s="4" t="s">
        <v>282</v>
      </c>
      <c r="C35" s="3" t="s">
        <v>52</v>
      </c>
      <c r="D35" s="3" t="s">
        <v>283</v>
      </c>
      <c r="E35" s="3" t="s">
        <v>73</v>
      </c>
      <c r="F35" s="3" t="s">
        <v>284</v>
      </c>
      <c r="G35" s="3" t="s">
        <v>285</v>
      </c>
      <c r="H35" s="4" t="s">
        <v>57</v>
      </c>
      <c r="I35" s="4" t="s">
        <v>286</v>
      </c>
      <c r="J35" s="4" t="s">
        <v>287</v>
      </c>
      <c r="K35" s="4" t="s">
        <v>288</v>
      </c>
      <c r="L35" s="5">
        <v>19.68</v>
      </c>
      <c r="M35" s="5">
        <f t="shared" si="0"/>
        <v>72.888888888888886</v>
      </c>
      <c r="N35" s="6">
        <v>1</v>
      </c>
      <c r="O35" s="6">
        <v>0.75</v>
      </c>
      <c r="P35" s="5">
        <f t="shared" si="1"/>
        <v>87.5</v>
      </c>
      <c r="Q35" s="6">
        <v>0.33</v>
      </c>
      <c r="R35" s="6">
        <v>0.25</v>
      </c>
      <c r="S35" s="5">
        <f t="shared" si="2"/>
        <v>29.000000000000004</v>
      </c>
      <c r="T35" s="6">
        <v>0.6</v>
      </c>
      <c r="U35" s="6">
        <v>1</v>
      </c>
      <c r="V35" s="5">
        <f t="shared" si="3"/>
        <v>80</v>
      </c>
      <c r="W35" s="6">
        <v>1</v>
      </c>
      <c r="X35" s="6">
        <v>1</v>
      </c>
      <c r="Y35" s="5">
        <f t="shared" si="4"/>
        <v>100</v>
      </c>
      <c r="Z35" s="6">
        <v>0.4</v>
      </c>
      <c r="AA35" s="6">
        <v>1</v>
      </c>
      <c r="AB35" s="5">
        <f t="shared" si="5"/>
        <v>70</v>
      </c>
      <c r="AC35" s="5">
        <f t="shared" si="6"/>
        <v>73.3</v>
      </c>
      <c r="AD35" s="6">
        <v>0.77</v>
      </c>
      <c r="AE35" s="6">
        <v>1</v>
      </c>
      <c r="AF35" s="5">
        <f t="shared" si="7"/>
        <v>88.5</v>
      </c>
      <c r="AG35" s="6">
        <v>1</v>
      </c>
      <c r="AH35" s="6">
        <v>1</v>
      </c>
      <c r="AI35" s="5">
        <f t="shared" si="8"/>
        <v>100</v>
      </c>
      <c r="AJ35" s="6">
        <v>1</v>
      </c>
      <c r="AK35" s="6">
        <v>1</v>
      </c>
      <c r="AL35" s="5">
        <f t="shared" si="9"/>
        <v>100</v>
      </c>
      <c r="AM35" s="6">
        <v>0.75</v>
      </c>
      <c r="AN35" s="6">
        <v>1</v>
      </c>
      <c r="AO35" s="5">
        <f t="shared" si="10"/>
        <v>87.5</v>
      </c>
      <c r="AP35" s="6">
        <v>1</v>
      </c>
      <c r="AQ35" s="5">
        <f t="shared" si="11"/>
        <v>100</v>
      </c>
      <c r="AR35" s="5">
        <f t="shared" si="12"/>
        <v>94.666666666666671</v>
      </c>
      <c r="AS35" s="6">
        <v>0.75</v>
      </c>
      <c r="AT35" s="6">
        <v>0</v>
      </c>
      <c r="AU35" s="5">
        <f t="shared" si="13"/>
        <v>37.5</v>
      </c>
      <c r="AV35" s="6">
        <v>0.67</v>
      </c>
      <c r="AW35" s="5">
        <f t="shared" si="14"/>
        <v>67</v>
      </c>
      <c r="AX35" s="6">
        <v>1</v>
      </c>
      <c r="AY35" s="6">
        <v>0</v>
      </c>
      <c r="AZ35" s="5">
        <f t="shared" si="15"/>
        <v>50</v>
      </c>
      <c r="BA35" s="6">
        <v>0.5</v>
      </c>
      <c r="BB35" s="6">
        <v>0.28999999999999998</v>
      </c>
      <c r="BC35" s="5">
        <f t="shared" si="16"/>
        <v>39.5</v>
      </c>
      <c r="BD35" s="6">
        <v>0.63</v>
      </c>
      <c r="BE35" s="5">
        <f t="shared" si="17"/>
        <v>63</v>
      </c>
    </row>
    <row r="36" spans="1:57" x14ac:dyDescent="0.3">
      <c r="A36" s="3" t="s">
        <v>289</v>
      </c>
      <c r="B36" s="4" t="s">
        <v>290</v>
      </c>
      <c r="C36" s="3" t="s">
        <v>52</v>
      </c>
      <c r="D36" s="3" t="s">
        <v>291</v>
      </c>
      <c r="E36" s="3" t="s">
        <v>73</v>
      </c>
      <c r="F36" s="3" t="s">
        <v>66</v>
      </c>
      <c r="G36" s="3" t="s">
        <v>66</v>
      </c>
      <c r="H36" s="4" t="s">
        <v>57</v>
      </c>
      <c r="I36" s="4" t="s">
        <v>292</v>
      </c>
      <c r="J36" s="4" t="s">
        <v>293</v>
      </c>
      <c r="K36" s="4" t="s">
        <v>294</v>
      </c>
      <c r="L36" s="5">
        <v>21.77</v>
      </c>
      <c r="M36" s="5">
        <f t="shared" si="0"/>
        <v>80.629629629629633</v>
      </c>
      <c r="N36" s="6">
        <v>1</v>
      </c>
      <c r="O36" s="6">
        <v>1</v>
      </c>
      <c r="P36" s="5">
        <f t="shared" si="1"/>
        <v>100</v>
      </c>
      <c r="Q36" s="6">
        <v>0.67</v>
      </c>
      <c r="R36" s="6">
        <v>0.75</v>
      </c>
      <c r="S36" s="5">
        <f t="shared" si="2"/>
        <v>71</v>
      </c>
      <c r="T36" s="6">
        <v>1</v>
      </c>
      <c r="U36" s="6">
        <v>1</v>
      </c>
      <c r="V36" s="5">
        <f t="shared" si="3"/>
        <v>100</v>
      </c>
      <c r="W36" s="6">
        <v>0.5</v>
      </c>
      <c r="X36" s="6">
        <v>1</v>
      </c>
      <c r="Y36" s="5">
        <f t="shared" si="4"/>
        <v>75</v>
      </c>
      <c r="Z36" s="6">
        <v>1</v>
      </c>
      <c r="AA36" s="6">
        <v>1</v>
      </c>
      <c r="AB36" s="5">
        <f t="shared" si="5"/>
        <v>100</v>
      </c>
      <c r="AC36" s="5">
        <f t="shared" si="6"/>
        <v>89.2</v>
      </c>
      <c r="AD36" s="6">
        <v>1</v>
      </c>
      <c r="AE36" s="6">
        <v>0.92</v>
      </c>
      <c r="AF36" s="5">
        <f t="shared" si="7"/>
        <v>96</v>
      </c>
      <c r="AG36" s="6">
        <v>0.88</v>
      </c>
      <c r="AH36" s="6">
        <v>1</v>
      </c>
      <c r="AI36" s="5">
        <f t="shared" si="8"/>
        <v>94</v>
      </c>
      <c r="AJ36" s="6">
        <v>1</v>
      </c>
      <c r="AK36" s="6">
        <v>1</v>
      </c>
      <c r="AL36" s="5">
        <f t="shared" si="9"/>
        <v>100</v>
      </c>
      <c r="AM36" s="6">
        <v>0.75</v>
      </c>
      <c r="AN36" s="6">
        <v>1</v>
      </c>
      <c r="AO36" s="5">
        <f t="shared" si="10"/>
        <v>87.5</v>
      </c>
      <c r="AP36" s="6">
        <v>1</v>
      </c>
      <c r="AQ36" s="5">
        <f t="shared" si="11"/>
        <v>100</v>
      </c>
      <c r="AR36" s="5">
        <f t="shared" si="12"/>
        <v>95</v>
      </c>
      <c r="AS36" s="6">
        <v>1</v>
      </c>
      <c r="AT36" s="6">
        <v>0</v>
      </c>
      <c r="AU36" s="5">
        <f t="shared" si="13"/>
        <v>50</v>
      </c>
      <c r="AV36" s="6">
        <v>0.67</v>
      </c>
      <c r="AW36" s="5">
        <f t="shared" si="14"/>
        <v>67</v>
      </c>
      <c r="AX36" s="6">
        <v>0.5</v>
      </c>
      <c r="AY36" s="6">
        <v>0</v>
      </c>
      <c r="AZ36" s="5">
        <f t="shared" si="15"/>
        <v>25</v>
      </c>
      <c r="BA36" s="6">
        <v>1</v>
      </c>
      <c r="BB36" s="6">
        <v>0.14000000000000001</v>
      </c>
      <c r="BC36" s="5">
        <f t="shared" si="16"/>
        <v>57.000000000000007</v>
      </c>
      <c r="BD36" s="6">
        <v>1</v>
      </c>
      <c r="BE36" s="5">
        <f t="shared" si="17"/>
        <v>100</v>
      </c>
    </row>
    <row r="37" spans="1:57" x14ac:dyDescent="0.3">
      <c r="A37" s="3" t="s">
        <v>295</v>
      </c>
      <c r="B37" s="4" t="s">
        <v>296</v>
      </c>
      <c r="C37" s="3" t="s">
        <v>52</v>
      </c>
      <c r="D37" s="3" t="s">
        <v>297</v>
      </c>
      <c r="E37" s="3" t="s">
        <v>166</v>
      </c>
      <c r="F37" s="3" t="s">
        <v>298</v>
      </c>
      <c r="G37" s="3" t="s">
        <v>299</v>
      </c>
      <c r="H37" s="4" t="s">
        <v>57</v>
      </c>
      <c r="I37" s="4" t="s">
        <v>300</v>
      </c>
      <c r="J37" s="4" t="s">
        <v>301</v>
      </c>
      <c r="K37" s="4" t="s">
        <v>302</v>
      </c>
      <c r="L37" s="5">
        <v>22.61</v>
      </c>
      <c r="M37" s="5">
        <f t="shared" si="0"/>
        <v>83.740740740740733</v>
      </c>
      <c r="N37" s="6">
        <v>0.75</v>
      </c>
      <c r="O37" s="6">
        <v>0.75</v>
      </c>
      <c r="P37" s="5">
        <f t="shared" si="1"/>
        <v>75</v>
      </c>
      <c r="Q37" s="6">
        <v>0.5</v>
      </c>
      <c r="R37" s="6">
        <v>1</v>
      </c>
      <c r="S37" s="5">
        <f t="shared" si="2"/>
        <v>75</v>
      </c>
      <c r="T37" s="6">
        <v>1</v>
      </c>
      <c r="U37" s="6">
        <v>1</v>
      </c>
      <c r="V37" s="5">
        <f t="shared" si="3"/>
        <v>100</v>
      </c>
      <c r="W37" s="6">
        <v>1</v>
      </c>
      <c r="X37" s="6">
        <v>1</v>
      </c>
      <c r="Y37" s="5">
        <f t="shared" si="4"/>
        <v>100</v>
      </c>
      <c r="Z37" s="6">
        <v>0.4</v>
      </c>
      <c r="AA37" s="6">
        <v>1</v>
      </c>
      <c r="AB37" s="5">
        <f t="shared" si="5"/>
        <v>70</v>
      </c>
      <c r="AC37" s="5">
        <f t="shared" si="6"/>
        <v>84.000000000000014</v>
      </c>
      <c r="AD37" s="6">
        <v>1</v>
      </c>
      <c r="AE37" s="6">
        <v>1</v>
      </c>
      <c r="AF37" s="5">
        <f t="shared" si="7"/>
        <v>100</v>
      </c>
      <c r="AG37" s="6">
        <v>1</v>
      </c>
      <c r="AH37" s="6">
        <v>1</v>
      </c>
      <c r="AI37" s="5">
        <f t="shared" si="8"/>
        <v>100</v>
      </c>
      <c r="AJ37" s="6">
        <v>1</v>
      </c>
      <c r="AK37" s="6">
        <v>1</v>
      </c>
      <c r="AL37" s="5">
        <f t="shared" si="9"/>
        <v>100</v>
      </c>
      <c r="AM37" s="6">
        <v>1</v>
      </c>
      <c r="AN37" s="6">
        <v>1</v>
      </c>
      <c r="AO37" s="5">
        <f t="shared" si="10"/>
        <v>100</v>
      </c>
      <c r="AP37" s="6">
        <v>0</v>
      </c>
      <c r="AQ37" s="5">
        <f t="shared" si="11"/>
        <v>0</v>
      </c>
      <c r="AR37" s="5">
        <f t="shared" si="12"/>
        <v>88.888888888888886</v>
      </c>
      <c r="AS37" s="6">
        <v>1</v>
      </c>
      <c r="AT37" s="6">
        <v>0</v>
      </c>
      <c r="AU37" s="5">
        <f t="shared" si="13"/>
        <v>50</v>
      </c>
      <c r="AV37" s="6">
        <v>1</v>
      </c>
      <c r="AW37" s="5">
        <f t="shared" si="14"/>
        <v>100</v>
      </c>
      <c r="AX37" s="6">
        <v>1</v>
      </c>
      <c r="AY37" s="6">
        <v>1</v>
      </c>
      <c r="AZ37" s="5">
        <f t="shared" si="15"/>
        <v>100</v>
      </c>
      <c r="BA37" s="6">
        <v>1</v>
      </c>
      <c r="BB37" s="6">
        <v>0.71</v>
      </c>
      <c r="BC37" s="5">
        <f t="shared" si="16"/>
        <v>85.5</v>
      </c>
      <c r="BD37" s="6">
        <v>0.5</v>
      </c>
      <c r="BE37" s="5">
        <f t="shared" si="17"/>
        <v>50</v>
      </c>
    </row>
    <row r="38" spans="1:57" x14ac:dyDescent="0.3">
      <c r="A38" s="3" t="s">
        <v>303</v>
      </c>
      <c r="B38" s="4" t="s">
        <v>304</v>
      </c>
      <c r="C38" s="3" t="s">
        <v>52</v>
      </c>
      <c r="D38" s="3" t="s">
        <v>305</v>
      </c>
      <c r="E38" s="3" t="s">
        <v>73</v>
      </c>
      <c r="F38" s="3" t="s">
        <v>306</v>
      </c>
      <c r="G38" s="3" t="s">
        <v>307</v>
      </c>
      <c r="H38" s="4" t="s">
        <v>57</v>
      </c>
      <c r="I38" s="4" t="s">
        <v>105</v>
      </c>
      <c r="J38" s="4" t="s">
        <v>308</v>
      </c>
      <c r="K38" s="4" t="s">
        <v>309</v>
      </c>
      <c r="L38" s="5">
        <v>17.73</v>
      </c>
      <c r="M38" s="5">
        <f t="shared" si="0"/>
        <v>65.666666666666671</v>
      </c>
      <c r="N38" s="6">
        <v>1</v>
      </c>
      <c r="O38" s="6">
        <v>1</v>
      </c>
      <c r="P38" s="5">
        <f t="shared" si="1"/>
        <v>100</v>
      </c>
      <c r="Q38" s="6">
        <v>0.67</v>
      </c>
      <c r="R38" s="6">
        <v>0</v>
      </c>
      <c r="S38" s="5">
        <f t="shared" si="2"/>
        <v>33.5</v>
      </c>
      <c r="T38" s="6">
        <v>0.2</v>
      </c>
      <c r="U38" s="6">
        <v>1</v>
      </c>
      <c r="V38" s="5">
        <f t="shared" si="3"/>
        <v>60</v>
      </c>
      <c r="W38" s="6">
        <v>1</v>
      </c>
      <c r="X38" s="6">
        <v>1</v>
      </c>
      <c r="Y38" s="5">
        <f t="shared" si="4"/>
        <v>100</v>
      </c>
      <c r="Z38" s="6">
        <v>0.8</v>
      </c>
      <c r="AA38" s="6">
        <v>0</v>
      </c>
      <c r="AB38" s="5">
        <f t="shared" si="5"/>
        <v>40</v>
      </c>
      <c r="AC38" s="5">
        <f t="shared" si="6"/>
        <v>66.7</v>
      </c>
      <c r="AD38" s="6">
        <v>0.62</v>
      </c>
      <c r="AE38" s="6">
        <v>0.67</v>
      </c>
      <c r="AF38" s="5">
        <f t="shared" si="7"/>
        <v>64.5</v>
      </c>
      <c r="AG38" s="6">
        <v>0.88</v>
      </c>
      <c r="AH38" s="6">
        <v>1</v>
      </c>
      <c r="AI38" s="5">
        <f t="shared" si="8"/>
        <v>94</v>
      </c>
      <c r="AJ38" s="6">
        <v>0.25</v>
      </c>
      <c r="AK38" s="6">
        <v>1</v>
      </c>
      <c r="AL38" s="5">
        <f t="shared" si="9"/>
        <v>62.5</v>
      </c>
      <c r="AM38" s="6">
        <v>0.75</v>
      </c>
      <c r="AN38" s="6">
        <v>1</v>
      </c>
      <c r="AO38" s="5">
        <f t="shared" si="10"/>
        <v>87.5</v>
      </c>
      <c r="AP38" s="6">
        <v>1</v>
      </c>
      <c r="AQ38" s="5">
        <f t="shared" si="11"/>
        <v>100</v>
      </c>
      <c r="AR38" s="5">
        <f t="shared" si="12"/>
        <v>79.666666666666657</v>
      </c>
      <c r="AS38" s="6">
        <v>0.5</v>
      </c>
      <c r="AT38" s="6">
        <v>0</v>
      </c>
      <c r="AU38" s="5">
        <f t="shared" si="13"/>
        <v>25</v>
      </c>
      <c r="AV38" s="6">
        <v>0.5</v>
      </c>
      <c r="AW38" s="5">
        <f t="shared" si="14"/>
        <v>50</v>
      </c>
      <c r="AX38" s="6">
        <v>1</v>
      </c>
      <c r="AY38" s="6">
        <v>0</v>
      </c>
      <c r="AZ38" s="5">
        <f t="shared" si="15"/>
        <v>50</v>
      </c>
      <c r="BA38" s="6">
        <v>1</v>
      </c>
      <c r="BB38" s="6">
        <v>0.28999999999999998</v>
      </c>
      <c r="BC38" s="5">
        <f t="shared" si="16"/>
        <v>64.5</v>
      </c>
      <c r="BD38" s="6">
        <v>0.63</v>
      </c>
      <c r="BE38" s="5">
        <f t="shared" si="17"/>
        <v>63</v>
      </c>
    </row>
    <row r="39" spans="1:57" x14ac:dyDescent="0.3">
      <c r="A39" s="3" t="s">
        <v>310</v>
      </c>
      <c r="B39" s="4" t="s">
        <v>311</v>
      </c>
      <c r="C39" s="3" t="s">
        <v>52</v>
      </c>
      <c r="D39" s="3" t="s">
        <v>312</v>
      </c>
      <c r="E39" s="3" t="s">
        <v>73</v>
      </c>
      <c r="F39" s="3" t="s">
        <v>313</v>
      </c>
      <c r="G39" s="3" t="s">
        <v>314</v>
      </c>
      <c r="H39" s="4" t="s">
        <v>57</v>
      </c>
      <c r="I39" s="4" t="s">
        <v>315</v>
      </c>
      <c r="J39" s="4" t="s">
        <v>316</v>
      </c>
      <c r="K39" s="4" t="s">
        <v>317</v>
      </c>
      <c r="L39" s="5">
        <v>21.48</v>
      </c>
      <c r="M39" s="5">
        <f t="shared" si="0"/>
        <v>79.555555555555557</v>
      </c>
      <c r="N39" s="6">
        <v>0.75</v>
      </c>
      <c r="O39" s="6">
        <v>1</v>
      </c>
      <c r="P39" s="5">
        <f t="shared" si="1"/>
        <v>87.5</v>
      </c>
      <c r="Q39" s="6">
        <v>0.67</v>
      </c>
      <c r="R39" s="6">
        <v>0.25</v>
      </c>
      <c r="S39" s="5">
        <f t="shared" si="2"/>
        <v>46</v>
      </c>
      <c r="T39" s="6">
        <v>1</v>
      </c>
      <c r="U39" s="6">
        <v>1</v>
      </c>
      <c r="V39" s="5">
        <f t="shared" si="3"/>
        <v>100</v>
      </c>
      <c r="W39" s="6">
        <v>1</v>
      </c>
      <c r="X39" s="6">
        <v>1</v>
      </c>
      <c r="Y39" s="5">
        <f t="shared" si="4"/>
        <v>100</v>
      </c>
      <c r="Z39" s="6">
        <v>0.7</v>
      </c>
      <c r="AA39" s="6">
        <v>1</v>
      </c>
      <c r="AB39" s="5">
        <f t="shared" si="5"/>
        <v>85</v>
      </c>
      <c r="AC39" s="5">
        <f t="shared" si="6"/>
        <v>83.7</v>
      </c>
      <c r="AD39" s="6">
        <v>0.77</v>
      </c>
      <c r="AE39" s="6">
        <v>0.92</v>
      </c>
      <c r="AF39" s="5">
        <f t="shared" si="7"/>
        <v>84.5</v>
      </c>
      <c r="AG39" s="6">
        <v>0.75</v>
      </c>
      <c r="AH39" s="6">
        <v>1</v>
      </c>
      <c r="AI39" s="5">
        <f t="shared" si="8"/>
        <v>87.5</v>
      </c>
      <c r="AJ39" s="6">
        <v>1</v>
      </c>
      <c r="AK39" s="6">
        <v>1</v>
      </c>
      <c r="AL39" s="5">
        <f t="shared" si="9"/>
        <v>100</v>
      </c>
      <c r="AM39" s="6">
        <v>0.75</v>
      </c>
      <c r="AN39" s="6">
        <v>1</v>
      </c>
      <c r="AO39" s="5">
        <f t="shared" si="10"/>
        <v>87.5</v>
      </c>
      <c r="AP39" s="6">
        <v>0</v>
      </c>
      <c r="AQ39" s="5">
        <f t="shared" si="11"/>
        <v>0</v>
      </c>
      <c r="AR39" s="5">
        <f t="shared" si="12"/>
        <v>79.888888888888886</v>
      </c>
      <c r="AS39" s="6">
        <v>0.75</v>
      </c>
      <c r="AT39" s="6">
        <v>1</v>
      </c>
      <c r="AU39" s="5">
        <f t="shared" si="13"/>
        <v>87.5</v>
      </c>
      <c r="AV39" s="6">
        <v>0.83</v>
      </c>
      <c r="AW39" s="5">
        <f t="shared" si="14"/>
        <v>83</v>
      </c>
      <c r="AX39" s="6">
        <v>1</v>
      </c>
      <c r="AY39" s="6">
        <v>1</v>
      </c>
      <c r="AZ39" s="5">
        <f t="shared" si="15"/>
        <v>100</v>
      </c>
      <c r="BA39" s="6">
        <v>0.25</v>
      </c>
      <c r="BB39" s="6">
        <v>0.71</v>
      </c>
      <c r="BC39" s="5">
        <f t="shared" si="16"/>
        <v>48</v>
      </c>
      <c r="BD39" s="6">
        <v>0.38</v>
      </c>
      <c r="BE39" s="5">
        <f t="shared" si="17"/>
        <v>38</v>
      </c>
    </row>
    <row r="40" spans="1:57" x14ac:dyDescent="0.3">
      <c r="A40" s="3" t="s">
        <v>318</v>
      </c>
      <c r="B40" s="4" t="s">
        <v>319</v>
      </c>
      <c r="C40" s="3" t="s">
        <v>52</v>
      </c>
      <c r="D40" s="3" t="s">
        <v>110</v>
      </c>
      <c r="E40" s="3" t="s">
        <v>64</v>
      </c>
      <c r="F40" s="3" t="s">
        <v>320</v>
      </c>
      <c r="G40" s="3" t="s">
        <v>320</v>
      </c>
      <c r="H40" s="4" t="s">
        <v>57</v>
      </c>
      <c r="I40" s="4" t="s">
        <v>321</v>
      </c>
      <c r="J40" s="4" t="s">
        <v>322</v>
      </c>
      <c r="K40" s="4" t="s">
        <v>323</v>
      </c>
      <c r="L40" s="5">
        <v>22.35</v>
      </c>
      <c r="M40" s="5">
        <f t="shared" si="0"/>
        <v>82.777777777777786</v>
      </c>
      <c r="N40" s="6">
        <v>0.75</v>
      </c>
      <c r="O40" s="6">
        <v>1</v>
      </c>
      <c r="P40" s="5">
        <f t="shared" si="1"/>
        <v>87.5</v>
      </c>
      <c r="Q40" s="6">
        <v>0.67</v>
      </c>
      <c r="R40" s="6">
        <v>0.5</v>
      </c>
      <c r="S40" s="5">
        <f t="shared" si="2"/>
        <v>58.5</v>
      </c>
      <c r="T40" s="6">
        <v>1</v>
      </c>
      <c r="U40" s="6">
        <v>1</v>
      </c>
      <c r="V40" s="5">
        <f t="shared" si="3"/>
        <v>100</v>
      </c>
      <c r="W40" s="6">
        <v>1</v>
      </c>
      <c r="X40" s="6">
        <v>1</v>
      </c>
      <c r="Y40" s="5">
        <f t="shared" si="4"/>
        <v>100</v>
      </c>
      <c r="Z40" s="6">
        <v>1</v>
      </c>
      <c r="AA40" s="6">
        <v>0</v>
      </c>
      <c r="AB40" s="5">
        <f t="shared" si="5"/>
        <v>50</v>
      </c>
      <c r="AC40" s="5">
        <f t="shared" si="6"/>
        <v>79.2</v>
      </c>
      <c r="AD40" s="6">
        <v>0.85</v>
      </c>
      <c r="AE40" s="6">
        <v>1</v>
      </c>
      <c r="AF40" s="5">
        <f t="shared" si="7"/>
        <v>92.5</v>
      </c>
      <c r="AG40" s="6">
        <v>1</v>
      </c>
      <c r="AH40" s="6">
        <v>1</v>
      </c>
      <c r="AI40" s="5">
        <f t="shared" si="8"/>
        <v>100</v>
      </c>
      <c r="AJ40" s="6">
        <v>1</v>
      </c>
      <c r="AK40" s="6">
        <v>1</v>
      </c>
      <c r="AL40" s="5">
        <f t="shared" si="9"/>
        <v>100</v>
      </c>
      <c r="AM40" s="6">
        <v>0.75</v>
      </c>
      <c r="AN40" s="6">
        <v>0</v>
      </c>
      <c r="AO40" s="5">
        <f t="shared" si="10"/>
        <v>37.5</v>
      </c>
      <c r="AP40" s="6">
        <v>1</v>
      </c>
      <c r="AQ40" s="5">
        <f t="shared" si="11"/>
        <v>100</v>
      </c>
      <c r="AR40" s="5">
        <f t="shared" si="12"/>
        <v>84.444444444444443</v>
      </c>
      <c r="AS40" s="6">
        <v>1</v>
      </c>
      <c r="AT40" s="6">
        <v>0</v>
      </c>
      <c r="AU40" s="5">
        <f t="shared" si="13"/>
        <v>50</v>
      </c>
      <c r="AV40" s="6">
        <v>0.83</v>
      </c>
      <c r="AW40" s="5">
        <f t="shared" si="14"/>
        <v>83</v>
      </c>
      <c r="AX40" s="6">
        <v>1</v>
      </c>
      <c r="AY40" s="6">
        <v>1</v>
      </c>
      <c r="AZ40" s="5">
        <f t="shared" si="15"/>
        <v>100</v>
      </c>
      <c r="BA40" s="6">
        <v>1</v>
      </c>
      <c r="BB40" s="6">
        <v>1</v>
      </c>
      <c r="BC40" s="5">
        <f t="shared" si="16"/>
        <v>100</v>
      </c>
      <c r="BD40" s="6">
        <v>1</v>
      </c>
      <c r="BE40" s="5">
        <f t="shared" si="17"/>
        <v>100</v>
      </c>
    </row>
    <row r="41" spans="1:57" x14ac:dyDescent="0.3">
      <c r="A41" s="3" t="s">
        <v>324</v>
      </c>
      <c r="B41" s="4" t="s">
        <v>325</v>
      </c>
      <c r="C41" s="3" t="s">
        <v>52</v>
      </c>
      <c r="D41" s="3" t="s">
        <v>227</v>
      </c>
      <c r="E41" s="3" t="s">
        <v>64</v>
      </c>
      <c r="F41" s="3" t="s">
        <v>65</v>
      </c>
      <c r="G41" s="3" t="s">
        <v>65</v>
      </c>
      <c r="H41" s="4" t="s">
        <v>57</v>
      </c>
      <c r="I41" s="4" t="s">
        <v>326</v>
      </c>
      <c r="J41" s="4" t="s">
        <v>327</v>
      </c>
      <c r="K41" s="4" t="s">
        <v>328</v>
      </c>
      <c r="L41" s="5">
        <v>23.01</v>
      </c>
      <c r="M41" s="5">
        <f t="shared" si="0"/>
        <v>85.222222222222229</v>
      </c>
      <c r="N41" s="6">
        <v>1</v>
      </c>
      <c r="O41" s="6">
        <v>1</v>
      </c>
      <c r="P41" s="5">
        <f t="shared" si="1"/>
        <v>100</v>
      </c>
      <c r="Q41" s="6">
        <v>0.67</v>
      </c>
      <c r="R41" s="6">
        <v>0.5</v>
      </c>
      <c r="S41" s="5">
        <f t="shared" si="2"/>
        <v>58.5</v>
      </c>
      <c r="T41" s="6">
        <v>0.6</v>
      </c>
      <c r="U41" s="6">
        <v>1</v>
      </c>
      <c r="V41" s="5">
        <f t="shared" si="3"/>
        <v>80</v>
      </c>
      <c r="W41" s="6">
        <v>1</v>
      </c>
      <c r="X41" s="6">
        <v>1</v>
      </c>
      <c r="Y41" s="5">
        <f t="shared" si="4"/>
        <v>100</v>
      </c>
      <c r="Z41" s="6">
        <v>0.8</v>
      </c>
      <c r="AA41" s="6">
        <v>1</v>
      </c>
      <c r="AB41" s="5">
        <f t="shared" si="5"/>
        <v>90</v>
      </c>
      <c r="AC41" s="5">
        <f t="shared" si="6"/>
        <v>85.7</v>
      </c>
      <c r="AD41" s="6">
        <v>1</v>
      </c>
      <c r="AE41" s="6">
        <v>1</v>
      </c>
      <c r="AF41" s="5">
        <f t="shared" si="7"/>
        <v>100</v>
      </c>
      <c r="AG41" s="6">
        <v>1</v>
      </c>
      <c r="AH41" s="6">
        <v>1</v>
      </c>
      <c r="AI41" s="5">
        <f t="shared" si="8"/>
        <v>100</v>
      </c>
      <c r="AJ41" s="6">
        <v>0.5</v>
      </c>
      <c r="AK41" s="6">
        <v>1</v>
      </c>
      <c r="AL41" s="5">
        <f t="shared" si="9"/>
        <v>75</v>
      </c>
      <c r="AM41" s="6">
        <v>0.5</v>
      </c>
      <c r="AN41" s="6">
        <v>1</v>
      </c>
      <c r="AO41" s="5">
        <f t="shared" si="10"/>
        <v>75</v>
      </c>
      <c r="AP41" s="6">
        <v>1</v>
      </c>
      <c r="AQ41" s="5">
        <f t="shared" si="11"/>
        <v>100</v>
      </c>
      <c r="AR41" s="5">
        <f t="shared" si="12"/>
        <v>88.888888888888886</v>
      </c>
      <c r="AS41" s="6">
        <v>1</v>
      </c>
      <c r="AT41" s="6">
        <v>1</v>
      </c>
      <c r="AU41" s="5">
        <f t="shared" si="13"/>
        <v>100</v>
      </c>
      <c r="AV41" s="6">
        <v>1</v>
      </c>
      <c r="AW41" s="5">
        <f t="shared" si="14"/>
        <v>100</v>
      </c>
      <c r="AX41" s="6">
        <v>1</v>
      </c>
      <c r="AY41" s="6">
        <v>1</v>
      </c>
      <c r="AZ41" s="5">
        <f t="shared" si="15"/>
        <v>100</v>
      </c>
      <c r="BA41" s="6">
        <v>0.5</v>
      </c>
      <c r="BB41" s="6">
        <v>0.56999999999999995</v>
      </c>
      <c r="BC41" s="5">
        <f t="shared" si="16"/>
        <v>53.499999999999993</v>
      </c>
      <c r="BD41" s="6">
        <v>0.38</v>
      </c>
      <c r="BE41" s="5">
        <f t="shared" si="17"/>
        <v>38</v>
      </c>
    </row>
    <row r="42" spans="1:57" x14ac:dyDescent="0.3">
      <c r="A42" s="3" t="s">
        <v>329</v>
      </c>
      <c r="B42" s="4" t="s">
        <v>330</v>
      </c>
      <c r="C42" s="3" t="s">
        <v>52</v>
      </c>
      <c r="D42" s="3" t="s">
        <v>331</v>
      </c>
      <c r="E42" s="3" t="s">
        <v>166</v>
      </c>
      <c r="F42" s="3" t="s">
        <v>332</v>
      </c>
      <c r="G42" s="3" t="s">
        <v>333</v>
      </c>
      <c r="H42" s="4" t="s">
        <v>57</v>
      </c>
      <c r="I42" s="4" t="s">
        <v>334</v>
      </c>
      <c r="J42" s="4" t="s">
        <v>335</v>
      </c>
      <c r="K42" s="4" t="s">
        <v>336</v>
      </c>
      <c r="L42" s="5">
        <v>20.98</v>
      </c>
      <c r="M42" s="5">
        <f t="shared" si="0"/>
        <v>77.703703703703709</v>
      </c>
      <c r="N42" s="6">
        <v>1</v>
      </c>
      <c r="O42" s="6">
        <v>1</v>
      </c>
      <c r="P42" s="5">
        <f t="shared" si="1"/>
        <v>100</v>
      </c>
      <c r="Q42" s="6">
        <v>0.5</v>
      </c>
      <c r="R42" s="6">
        <v>0.5</v>
      </c>
      <c r="S42" s="5">
        <f t="shared" si="2"/>
        <v>50</v>
      </c>
      <c r="T42" s="6">
        <v>1</v>
      </c>
      <c r="U42" s="6">
        <v>1</v>
      </c>
      <c r="V42" s="5">
        <f t="shared" si="3"/>
        <v>100</v>
      </c>
      <c r="W42" s="6">
        <v>1</v>
      </c>
      <c r="X42" s="6">
        <v>1</v>
      </c>
      <c r="Y42" s="5">
        <f t="shared" si="4"/>
        <v>100</v>
      </c>
      <c r="Z42" s="6">
        <v>1</v>
      </c>
      <c r="AA42" s="6">
        <v>0</v>
      </c>
      <c r="AB42" s="5">
        <f t="shared" si="5"/>
        <v>50</v>
      </c>
      <c r="AC42" s="5">
        <f t="shared" si="6"/>
        <v>80</v>
      </c>
      <c r="AD42" s="6">
        <v>1</v>
      </c>
      <c r="AE42" s="6">
        <v>0.83</v>
      </c>
      <c r="AF42" s="5">
        <f t="shared" si="7"/>
        <v>91.5</v>
      </c>
      <c r="AG42" s="6">
        <v>1</v>
      </c>
      <c r="AH42" s="6">
        <v>1</v>
      </c>
      <c r="AI42" s="5">
        <f t="shared" si="8"/>
        <v>100</v>
      </c>
      <c r="AJ42" s="6">
        <v>1</v>
      </c>
      <c r="AK42" s="6">
        <v>1</v>
      </c>
      <c r="AL42" s="5">
        <f t="shared" si="9"/>
        <v>100</v>
      </c>
      <c r="AM42" s="6">
        <v>1</v>
      </c>
      <c r="AN42" s="6">
        <v>1</v>
      </c>
      <c r="AO42" s="5">
        <f t="shared" si="10"/>
        <v>100</v>
      </c>
      <c r="AP42" s="6">
        <v>0</v>
      </c>
      <c r="AQ42" s="5">
        <f t="shared" si="11"/>
        <v>0</v>
      </c>
      <c r="AR42" s="5">
        <f t="shared" si="12"/>
        <v>87</v>
      </c>
      <c r="AS42" s="6">
        <v>1</v>
      </c>
      <c r="AT42" s="6">
        <v>0</v>
      </c>
      <c r="AU42" s="5">
        <f t="shared" si="13"/>
        <v>50</v>
      </c>
      <c r="AV42" s="6">
        <v>1</v>
      </c>
      <c r="AW42" s="5">
        <f t="shared" si="14"/>
        <v>100</v>
      </c>
      <c r="AX42" s="6">
        <v>1</v>
      </c>
      <c r="AY42" s="6">
        <v>0</v>
      </c>
      <c r="AZ42" s="5">
        <f t="shared" si="15"/>
        <v>50</v>
      </c>
      <c r="BA42" s="6">
        <v>1</v>
      </c>
      <c r="BB42" s="6">
        <v>0.14000000000000001</v>
      </c>
      <c r="BC42" s="5">
        <f t="shared" si="16"/>
        <v>57.000000000000007</v>
      </c>
      <c r="BD42" s="6">
        <v>1</v>
      </c>
      <c r="BE42" s="5">
        <f t="shared" si="17"/>
        <v>100</v>
      </c>
    </row>
    <row r="43" spans="1:57" x14ac:dyDescent="0.3">
      <c r="A43" s="3" t="s">
        <v>337</v>
      </c>
      <c r="B43" s="4" t="s">
        <v>338</v>
      </c>
      <c r="C43" s="3" t="s">
        <v>52</v>
      </c>
      <c r="D43" s="3" t="s">
        <v>339</v>
      </c>
      <c r="E43" s="3" t="s">
        <v>73</v>
      </c>
      <c r="F43" s="3" t="s">
        <v>276</v>
      </c>
      <c r="G43" s="3" t="s">
        <v>66</v>
      </c>
      <c r="H43" s="4" t="s">
        <v>57</v>
      </c>
      <c r="I43" s="4" t="s">
        <v>340</v>
      </c>
      <c r="J43" s="4" t="s">
        <v>341</v>
      </c>
      <c r="K43" s="4" t="s">
        <v>342</v>
      </c>
      <c r="L43" s="5">
        <v>22.87</v>
      </c>
      <c r="M43" s="5">
        <f t="shared" si="0"/>
        <v>84.703703703703709</v>
      </c>
      <c r="N43" s="6">
        <v>1</v>
      </c>
      <c r="O43" s="6">
        <v>1</v>
      </c>
      <c r="P43" s="5">
        <f t="shared" si="1"/>
        <v>100</v>
      </c>
      <c r="Q43" s="6">
        <v>0.67</v>
      </c>
      <c r="R43" s="6">
        <v>0.5</v>
      </c>
      <c r="S43" s="5">
        <f t="shared" si="2"/>
        <v>58.5</v>
      </c>
      <c r="T43" s="6">
        <v>1</v>
      </c>
      <c r="U43" s="6">
        <v>1</v>
      </c>
      <c r="V43" s="5">
        <f t="shared" si="3"/>
        <v>100</v>
      </c>
      <c r="W43" s="6">
        <v>1</v>
      </c>
      <c r="X43" s="6">
        <v>1</v>
      </c>
      <c r="Y43" s="5">
        <f t="shared" si="4"/>
        <v>100</v>
      </c>
      <c r="Z43" s="6">
        <v>1</v>
      </c>
      <c r="AA43" s="6">
        <v>1</v>
      </c>
      <c r="AB43" s="5">
        <f t="shared" si="5"/>
        <v>100</v>
      </c>
      <c r="AC43" s="5">
        <f t="shared" si="6"/>
        <v>91.7</v>
      </c>
      <c r="AD43" s="6">
        <v>0.54</v>
      </c>
      <c r="AE43" s="6">
        <v>1</v>
      </c>
      <c r="AF43" s="5">
        <f t="shared" si="7"/>
        <v>77</v>
      </c>
      <c r="AG43" s="6">
        <v>1</v>
      </c>
      <c r="AH43" s="6">
        <v>1</v>
      </c>
      <c r="AI43" s="5">
        <f t="shared" si="8"/>
        <v>100</v>
      </c>
      <c r="AJ43" s="6">
        <v>0.5</v>
      </c>
      <c r="AK43" s="6">
        <v>0.67</v>
      </c>
      <c r="AL43" s="5">
        <f t="shared" si="9"/>
        <v>58.5</v>
      </c>
      <c r="AM43" s="6">
        <v>1</v>
      </c>
      <c r="AN43" s="6">
        <v>1</v>
      </c>
      <c r="AO43" s="5">
        <f t="shared" si="10"/>
        <v>100</v>
      </c>
      <c r="AP43" s="6">
        <v>1</v>
      </c>
      <c r="AQ43" s="5">
        <f t="shared" si="11"/>
        <v>100</v>
      </c>
      <c r="AR43" s="5">
        <f t="shared" si="12"/>
        <v>85.666666666666671</v>
      </c>
      <c r="AS43" s="6">
        <v>1</v>
      </c>
      <c r="AT43" s="6">
        <v>0</v>
      </c>
      <c r="AU43" s="5">
        <f t="shared" si="13"/>
        <v>50</v>
      </c>
      <c r="AV43" s="6">
        <v>1</v>
      </c>
      <c r="AW43" s="5">
        <f t="shared" si="14"/>
        <v>100</v>
      </c>
      <c r="AX43" s="6">
        <v>1</v>
      </c>
      <c r="AY43" s="6">
        <v>0</v>
      </c>
      <c r="AZ43" s="5">
        <f t="shared" si="15"/>
        <v>50</v>
      </c>
      <c r="BA43" s="6">
        <v>1</v>
      </c>
      <c r="BB43" s="6">
        <v>1</v>
      </c>
      <c r="BC43" s="5">
        <f t="shared" si="16"/>
        <v>100</v>
      </c>
      <c r="BD43" s="6">
        <v>1</v>
      </c>
      <c r="BE43" s="5">
        <f t="shared" si="17"/>
        <v>100</v>
      </c>
    </row>
    <row r="44" spans="1:57" x14ac:dyDescent="0.3">
      <c r="A44" s="3" t="s">
        <v>343</v>
      </c>
      <c r="B44" s="4" t="s">
        <v>344</v>
      </c>
      <c r="C44" s="3" t="s">
        <v>52</v>
      </c>
      <c r="D44" s="3" t="s">
        <v>345</v>
      </c>
      <c r="E44" s="3" t="s">
        <v>73</v>
      </c>
      <c r="F44" s="3" t="s">
        <v>346</v>
      </c>
      <c r="G44" s="3" t="s">
        <v>346</v>
      </c>
      <c r="H44" s="4" t="s">
        <v>57</v>
      </c>
      <c r="I44" s="4" t="s">
        <v>347</v>
      </c>
      <c r="J44" s="4" t="s">
        <v>348</v>
      </c>
      <c r="K44" s="4" t="s">
        <v>349</v>
      </c>
      <c r="L44" s="5">
        <v>22.67</v>
      </c>
      <c r="M44" s="5">
        <f t="shared" si="0"/>
        <v>83.962962962962976</v>
      </c>
      <c r="N44" s="6">
        <v>1</v>
      </c>
      <c r="O44" s="6">
        <v>1</v>
      </c>
      <c r="P44" s="5">
        <f t="shared" si="1"/>
        <v>100</v>
      </c>
      <c r="Q44" s="6">
        <v>0.67</v>
      </c>
      <c r="R44" s="6">
        <v>1</v>
      </c>
      <c r="S44" s="5">
        <f t="shared" si="2"/>
        <v>83.5</v>
      </c>
      <c r="T44" s="6">
        <v>0.6</v>
      </c>
      <c r="U44" s="6">
        <v>1</v>
      </c>
      <c r="V44" s="5">
        <f t="shared" si="3"/>
        <v>80</v>
      </c>
      <c r="W44" s="6">
        <v>1</v>
      </c>
      <c r="X44" s="6">
        <v>1</v>
      </c>
      <c r="Y44" s="5">
        <f t="shared" si="4"/>
        <v>100</v>
      </c>
      <c r="Z44" s="6">
        <v>0.8</v>
      </c>
      <c r="AA44" s="6">
        <v>1</v>
      </c>
      <c r="AB44" s="5">
        <f t="shared" si="5"/>
        <v>90</v>
      </c>
      <c r="AC44" s="5">
        <f t="shared" si="6"/>
        <v>90.7</v>
      </c>
      <c r="AD44" s="6">
        <v>0.85</v>
      </c>
      <c r="AE44" s="6">
        <v>0.83</v>
      </c>
      <c r="AF44" s="5">
        <f t="shared" si="7"/>
        <v>84</v>
      </c>
      <c r="AG44" s="6">
        <v>1</v>
      </c>
      <c r="AH44" s="6">
        <v>1</v>
      </c>
      <c r="AI44" s="5">
        <f t="shared" si="8"/>
        <v>100</v>
      </c>
      <c r="AJ44" s="6">
        <v>1</v>
      </c>
      <c r="AK44" s="6">
        <v>1</v>
      </c>
      <c r="AL44" s="5">
        <f t="shared" si="9"/>
        <v>100</v>
      </c>
      <c r="AM44" s="6">
        <v>0.75</v>
      </c>
      <c r="AN44" s="6">
        <v>1</v>
      </c>
      <c r="AO44" s="5">
        <f t="shared" si="10"/>
        <v>87.5</v>
      </c>
      <c r="AP44" s="6">
        <v>1</v>
      </c>
      <c r="AQ44" s="5">
        <f t="shared" si="11"/>
        <v>100</v>
      </c>
      <c r="AR44" s="5">
        <f t="shared" si="12"/>
        <v>93.666666666666671</v>
      </c>
      <c r="AS44" s="6">
        <v>1</v>
      </c>
      <c r="AT44" s="6">
        <v>0</v>
      </c>
      <c r="AU44" s="5">
        <f t="shared" si="13"/>
        <v>50</v>
      </c>
      <c r="AV44" s="6">
        <v>1</v>
      </c>
      <c r="AW44" s="5">
        <f t="shared" si="14"/>
        <v>100</v>
      </c>
      <c r="AX44" s="6">
        <v>1</v>
      </c>
      <c r="AY44" s="6">
        <v>0</v>
      </c>
      <c r="AZ44" s="5">
        <f t="shared" si="15"/>
        <v>50</v>
      </c>
      <c r="BA44" s="6">
        <v>1</v>
      </c>
      <c r="BB44" s="6">
        <v>0.43</v>
      </c>
      <c r="BC44" s="5">
        <f t="shared" si="16"/>
        <v>71.5</v>
      </c>
      <c r="BD44" s="6">
        <v>0.75</v>
      </c>
      <c r="BE44" s="5">
        <f t="shared" si="17"/>
        <v>75</v>
      </c>
    </row>
    <row r="45" spans="1:57" x14ac:dyDescent="0.3">
      <c r="A45" s="3" t="s">
        <v>350</v>
      </c>
      <c r="B45" s="4" t="s">
        <v>351</v>
      </c>
      <c r="C45" s="3" t="s">
        <v>52</v>
      </c>
      <c r="D45" s="3" t="s">
        <v>352</v>
      </c>
      <c r="E45" s="3" t="s">
        <v>73</v>
      </c>
      <c r="F45" s="3" t="s">
        <v>353</v>
      </c>
      <c r="G45" s="3" t="s">
        <v>262</v>
      </c>
      <c r="H45" s="4" t="s">
        <v>57</v>
      </c>
      <c r="I45" s="4" t="s">
        <v>354</v>
      </c>
      <c r="J45" s="4" t="s">
        <v>355</v>
      </c>
      <c r="K45" s="4" t="s">
        <v>356</v>
      </c>
      <c r="L45" s="5">
        <v>21.78</v>
      </c>
      <c r="M45" s="5">
        <f t="shared" si="0"/>
        <v>80.666666666666671</v>
      </c>
      <c r="N45" s="6">
        <v>0.75</v>
      </c>
      <c r="O45" s="6">
        <v>1</v>
      </c>
      <c r="P45" s="5">
        <f t="shared" si="1"/>
        <v>87.5</v>
      </c>
      <c r="Q45" s="6">
        <v>0.5</v>
      </c>
      <c r="R45" s="6">
        <v>1</v>
      </c>
      <c r="S45" s="5">
        <f t="shared" si="2"/>
        <v>75</v>
      </c>
      <c r="T45" s="6">
        <v>1</v>
      </c>
      <c r="U45" s="6">
        <v>1</v>
      </c>
      <c r="V45" s="5">
        <f t="shared" si="3"/>
        <v>100</v>
      </c>
      <c r="W45" s="6">
        <v>1</v>
      </c>
      <c r="X45" s="6">
        <v>1</v>
      </c>
      <c r="Y45" s="5">
        <f t="shared" si="4"/>
        <v>100</v>
      </c>
      <c r="Z45" s="6">
        <v>0.4</v>
      </c>
      <c r="AA45" s="6">
        <v>0</v>
      </c>
      <c r="AB45" s="5">
        <f t="shared" si="5"/>
        <v>20</v>
      </c>
      <c r="AC45" s="5">
        <f t="shared" si="6"/>
        <v>76.5</v>
      </c>
      <c r="AD45" s="6">
        <v>1</v>
      </c>
      <c r="AE45" s="6">
        <v>1</v>
      </c>
      <c r="AF45" s="5">
        <f t="shared" si="7"/>
        <v>100</v>
      </c>
      <c r="AG45" s="6">
        <v>1</v>
      </c>
      <c r="AH45" s="6">
        <v>1</v>
      </c>
      <c r="AI45" s="5">
        <f t="shared" si="8"/>
        <v>100</v>
      </c>
      <c r="AJ45" s="6">
        <v>1</v>
      </c>
      <c r="AK45" s="6">
        <v>1</v>
      </c>
      <c r="AL45" s="5">
        <f t="shared" si="9"/>
        <v>100</v>
      </c>
      <c r="AM45" s="6">
        <v>1</v>
      </c>
      <c r="AN45" s="6">
        <v>1</v>
      </c>
      <c r="AO45" s="5">
        <f t="shared" si="10"/>
        <v>100</v>
      </c>
      <c r="AP45" s="6">
        <v>0</v>
      </c>
      <c r="AQ45" s="5">
        <f t="shared" si="11"/>
        <v>0</v>
      </c>
      <c r="AR45" s="5">
        <f t="shared" si="12"/>
        <v>88.888888888888886</v>
      </c>
      <c r="AS45" s="6">
        <v>1</v>
      </c>
      <c r="AT45" s="6">
        <v>0</v>
      </c>
      <c r="AU45" s="5">
        <f t="shared" si="13"/>
        <v>50</v>
      </c>
      <c r="AV45" s="6">
        <v>0.67</v>
      </c>
      <c r="AW45" s="5">
        <f t="shared" si="14"/>
        <v>67</v>
      </c>
      <c r="AX45" s="6">
        <v>1</v>
      </c>
      <c r="AY45" s="6">
        <v>1</v>
      </c>
      <c r="AZ45" s="5">
        <f t="shared" si="15"/>
        <v>100</v>
      </c>
      <c r="BA45" s="6">
        <v>1</v>
      </c>
      <c r="BB45" s="6">
        <v>0.71</v>
      </c>
      <c r="BC45" s="5">
        <f t="shared" si="16"/>
        <v>85.5</v>
      </c>
      <c r="BD45" s="6">
        <v>0.75</v>
      </c>
      <c r="BE45" s="5">
        <f t="shared" si="17"/>
        <v>75</v>
      </c>
    </row>
    <row r="46" spans="1:57" x14ac:dyDescent="0.3">
      <c r="A46" s="3" t="s">
        <v>357</v>
      </c>
      <c r="B46" s="4" t="s">
        <v>358</v>
      </c>
      <c r="C46" s="3" t="s">
        <v>52</v>
      </c>
      <c r="D46" s="3" t="s">
        <v>227</v>
      </c>
      <c r="E46" s="3" t="s">
        <v>73</v>
      </c>
      <c r="F46" s="3" t="s">
        <v>89</v>
      </c>
      <c r="G46" s="3" t="s">
        <v>346</v>
      </c>
      <c r="H46" s="4" t="s">
        <v>57</v>
      </c>
      <c r="I46" s="4" t="s">
        <v>359</v>
      </c>
      <c r="J46" s="4" t="s">
        <v>360</v>
      </c>
      <c r="K46" s="4" t="s">
        <v>361</v>
      </c>
      <c r="L46" s="5">
        <v>22.23</v>
      </c>
      <c r="M46" s="5">
        <f t="shared" si="0"/>
        <v>82.333333333333343</v>
      </c>
      <c r="N46" s="6">
        <v>1</v>
      </c>
      <c r="O46" s="6">
        <v>1</v>
      </c>
      <c r="P46" s="5">
        <f t="shared" si="1"/>
        <v>100</v>
      </c>
      <c r="Q46" s="6">
        <v>0.67</v>
      </c>
      <c r="R46" s="6">
        <v>0.5</v>
      </c>
      <c r="S46" s="5">
        <f t="shared" si="2"/>
        <v>58.5</v>
      </c>
      <c r="T46" s="6">
        <v>0.6</v>
      </c>
      <c r="U46" s="6">
        <v>1</v>
      </c>
      <c r="V46" s="5">
        <f t="shared" si="3"/>
        <v>80</v>
      </c>
      <c r="W46" s="6">
        <v>1</v>
      </c>
      <c r="X46" s="6">
        <v>1</v>
      </c>
      <c r="Y46" s="5">
        <f t="shared" si="4"/>
        <v>100</v>
      </c>
      <c r="Z46" s="6">
        <v>0.8</v>
      </c>
      <c r="AA46" s="6">
        <v>1</v>
      </c>
      <c r="AB46" s="5">
        <f t="shared" si="5"/>
        <v>90</v>
      </c>
      <c r="AC46" s="5">
        <f t="shared" si="6"/>
        <v>85.7</v>
      </c>
      <c r="AD46" s="6">
        <v>1</v>
      </c>
      <c r="AE46" s="6">
        <v>0.83</v>
      </c>
      <c r="AF46" s="5">
        <f t="shared" si="7"/>
        <v>91.5</v>
      </c>
      <c r="AG46" s="6">
        <v>1</v>
      </c>
      <c r="AH46" s="6">
        <v>1</v>
      </c>
      <c r="AI46" s="5">
        <f t="shared" si="8"/>
        <v>100</v>
      </c>
      <c r="AJ46" s="6">
        <v>0.5</v>
      </c>
      <c r="AK46" s="6">
        <v>1</v>
      </c>
      <c r="AL46" s="5">
        <f t="shared" si="9"/>
        <v>75</v>
      </c>
      <c r="AM46" s="6">
        <v>0.5</v>
      </c>
      <c r="AN46" s="6">
        <v>1</v>
      </c>
      <c r="AO46" s="5">
        <f t="shared" si="10"/>
        <v>75</v>
      </c>
      <c r="AP46" s="6">
        <v>1</v>
      </c>
      <c r="AQ46" s="5">
        <f t="shared" si="11"/>
        <v>100</v>
      </c>
      <c r="AR46" s="5">
        <f t="shared" si="12"/>
        <v>87</v>
      </c>
      <c r="AS46" s="6">
        <v>0.75</v>
      </c>
      <c r="AT46" s="6">
        <v>1</v>
      </c>
      <c r="AU46" s="5">
        <f t="shared" si="13"/>
        <v>87.5</v>
      </c>
      <c r="AV46" s="6">
        <v>0.83</v>
      </c>
      <c r="AW46" s="5">
        <f t="shared" si="14"/>
        <v>83</v>
      </c>
      <c r="AX46" s="6">
        <v>1</v>
      </c>
      <c r="AY46" s="6">
        <v>1</v>
      </c>
      <c r="AZ46" s="5">
        <f t="shared" si="15"/>
        <v>100</v>
      </c>
      <c r="BA46" s="6">
        <v>1</v>
      </c>
      <c r="BB46" s="6">
        <v>0</v>
      </c>
      <c r="BC46" s="5">
        <f t="shared" si="16"/>
        <v>50</v>
      </c>
      <c r="BD46" s="6">
        <v>0.25</v>
      </c>
      <c r="BE46" s="5">
        <f t="shared" si="17"/>
        <v>25</v>
      </c>
    </row>
    <row r="47" spans="1:57" x14ac:dyDescent="0.3">
      <c r="A47" s="3" t="s">
        <v>362</v>
      </c>
      <c r="B47" s="4" t="s">
        <v>363</v>
      </c>
      <c r="C47" s="3" t="s">
        <v>52</v>
      </c>
      <c r="D47" s="3" t="s">
        <v>203</v>
      </c>
      <c r="E47" s="3" t="s">
        <v>73</v>
      </c>
      <c r="F47" s="3" t="s">
        <v>364</v>
      </c>
      <c r="G47" s="3" t="s">
        <v>204</v>
      </c>
      <c r="H47" s="4" t="s">
        <v>57</v>
      </c>
      <c r="I47" s="4" t="s">
        <v>365</v>
      </c>
      <c r="J47" s="4" t="s">
        <v>366</v>
      </c>
      <c r="K47" s="4" t="s">
        <v>367</v>
      </c>
      <c r="L47" s="5">
        <v>21.63</v>
      </c>
      <c r="M47" s="5">
        <f t="shared" si="0"/>
        <v>80.111111111111114</v>
      </c>
      <c r="N47" s="6">
        <v>0.75</v>
      </c>
      <c r="O47" s="6">
        <v>1</v>
      </c>
      <c r="P47" s="5">
        <f t="shared" si="1"/>
        <v>87.5</v>
      </c>
      <c r="Q47" s="6">
        <v>0.67</v>
      </c>
      <c r="R47" s="6">
        <v>0.25</v>
      </c>
      <c r="S47" s="5">
        <f t="shared" si="2"/>
        <v>46</v>
      </c>
      <c r="T47" s="6">
        <v>1</v>
      </c>
      <c r="U47" s="6">
        <v>1</v>
      </c>
      <c r="V47" s="5">
        <f t="shared" si="3"/>
        <v>100</v>
      </c>
      <c r="W47" s="6">
        <v>1</v>
      </c>
      <c r="X47" s="6">
        <v>1</v>
      </c>
      <c r="Y47" s="5">
        <f t="shared" si="4"/>
        <v>100</v>
      </c>
      <c r="Z47" s="6">
        <v>0.6</v>
      </c>
      <c r="AA47" s="6">
        <v>1</v>
      </c>
      <c r="AB47" s="5">
        <f t="shared" si="5"/>
        <v>80</v>
      </c>
      <c r="AC47" s="5">
        <f t="shared" si="6"/>
        <v>82.699999999999989</v>
      </c>
      <c r="AD47" s="6">
        <v>0.77</v>
      </c>
      <c r="AE47" s="6">
        <v>0.92</v>
      </c>
      <c r="AF47" s="5">
        <f t="shared" si="7"/>
        <v>84.5</v>
      </c>
      <c r="AG47" s="6">
        <v>0.75</v>
      </c>
      <c r="AH47" s="6">
        <v>1</v>
      </c>
      <c r="AI47" s="5">
        <f t="shared" si="8"/>
        <v>87.5</v>
      </c>
      <c r="AJ47" s="6">
        <v>1</v>
      </c>
      <c r="AK47" s="6">
        <v>1</v>
      </c>
      <c r="AL47" s="5">
        <f t="shared" si="9"/>
        <v>100</v>
      </c>
      <c r="AM47" s="6">
        <v>0.75</v>
      </c>
      <c r="AN47" s="6">
        <v>1</v>
      </c>
      <c r="AO47" s="5">
        <f t="shared" si="10"/>
        <v>87.5</v>
      </c>
      <c r="AP47" s="6">
        <v>0</v>
      </c>
      <c r="AQ47" s="5">
        <f t="shared" si="11"/>
        <v>0</v>
      </c>
      <c r="AR47" s="5">
        <f t="shared" si="12"/>
        <v>79.888888888888886</v>
      </c>
      <c r="AS47" s="6">
        <v>1</v>
      </c>
      <c r="AT47" s="6">
        <v>1</v>
      </c>
      <c r="AU47" s="5">
        <f t="shared" si="13"/>
        <v>100</v>
      </c>
      <c r="AV47" s="6">
        <v>0.83</v>
      </c>
      <c r="AW47" s="5">
        <f t="shared" si="14"/>
        <v>83</v>
      </c>
      <c r="AX47" s="6">
        <v>1</v>
      </c>
      <c r="AY47" s="6">
        <v>1</v>
      </c>
      <c r="AZ47" s="5">
        <f t="shared" si="15"/>
        <v>100</v>
      </c>
      <c r="BA47" s="6">
        <v>0.25</v>
      </c>
      <c r="BB47" s="6">
        <v>0.71</v>
      </c>
      <c r="BC47" s="5">
        <f t="shared" si="16"/>
        <v>48</v>
      </c>
      <c r="BD47" s="6">
        <v>0.38</v>
      </c>
      <c r="BE47" s="5">
        <f t="shared" si="17"/>
        <v>38</v>
      </c>
    </row>
    <row r="48" spans="1:57" x14ac:dyDescent="0.3">
      <c r="A48" s="3" t="s">
        <v>368</v>
      </c>
      <c r="B48" s="4" t="s">
        <v>369</v>
      </c>
      <c r="C48" s="3" t="s">
        <v>52</v>
      </c>
      <c r="D48" s="3" t="s">
        <v>370</v>
      </c>
      <c r="E48" s="3" t="s">
        <v>73</v>
      </c>
      <c r="F48" s="3" t="s">
        <v>235</v>
      </c>
      <c r="G48" s="3" t="s">
        <v>235</v>
      </c>
      <c r="H48" s="4" t="s">
        <v>57</v>
      </c>
      <c r="I48" s="4" t="s">
        <v>371</v>
      </c>
      <c r="J48" s="4" t="s">
        <v>372</v>
      </c>
      <c r="K48" s="4" t="s">
        <v>373</v>
      </c>
      <c r="L48" s="5">
        <v>20.69</v>
      </c>
      <c r="M48" s="5">
        <f t="shared" si="0"/>
        <v>76.629629629629633</v>
      </c>
      <c r="N48" s="6">
        <v>0.75</v>
      </c>
      <c r="O48" s="6">
        <v>1</v>
      </c>
      <c r="P48" s="5">
        <f t="shared" si="1"/>
        <v>87.5</v>
      </c>
      <c r="Q48" s="6">
        <v>0.67</v>
      </c>
      <c r="R48" s="6">
        <v>0.25</v>
      </c>
      <c r="S48" s="5">
        <f t="shared" si="2"/>
        <v>46</v>
      </c>
      <c r="T48" s="6">
        <v>1</v>
      </c>
      <c r="U48" s="6">
        <v>1</v>
      </c>
      <c r="V48" s="5">
        <f t="shared" si="3"/>
        <v>100</v>
      </c>
      <c r="W48" s="6">
        <v>1</v>
      </c>
      <c r="X48" s="6">
        <v>1</v>
      </c>
      <c r="Y48" s="5">
        <f t="shared" si="4"/>
        <v>100</v>
      </c>
      <c r="Z48" s="6">
        <v>0.7</v>
      </c>
      <c r="AA48" s="6">
        <v>1</v>
      </c>
      <c r="AB48" s="5">
        <f t="shared" si="5"/>
        <v>85</v>
      </c>
      <c r="AC48" s="5">
        <f t="shared" si="6"/>
        <v>83.7</v>
      </c>
      <c r="AD48" s="6">
        <v>0.69</v>
      </c>
      <c r="AE48" s="6">
        <v>0.83</v>
      </c>
      <c r="AF48" s="5">
        <f t="shared" si="7"/>
        <v>76</v>
      </c>
      <c r="AG48" s="6">
        <v>0.75</v>
      </c>
      <c r="AH48" s="6">
        <v>1</v>
      </c>
      <c r="AI48" s="5">
        <f t="shared" si="8"/>
        <v>87.5</v>
      </c>
      <c r="AJ48" s="6">
        <v>1</v>
      </c>
      <c r="AK48" s="6">
        <v>1</v>
      </c>
      <c r="AL48" s="5">
        <f t="shared" si="9"/>
        <v>100</v>
      </c>
      <c r="AM48" s="6">
        <v>0.75</v>
      </c>
      <c r="AN48" s="6">
        <v>0</v>
      </c>
      <c r="AO48" s="5">
        <f t="shared" si="10"/>
        <v>37.5</v>
      </c>
      <c r="AP48" s="6">
        <v>0</v>
      </c>
      <c r="AQ48" s="5">
        <f t="shared" si="11"/>
        <v>0</v>
      </c>
      <c r="AR48" s="5">
        <f t="shared" si="12"/>
        <v>66.888888888888886</v>
      </c>
      <c r="AS48" s="6">
        <v>1</v>
      </c>
      <c r="AT48" s="6">
        <v>1</v>
      </c>
      <c r="AU48" s="5">
        <f t="shared" si="13"/>
        <v>100</v>
      </c>
      <c r="AV48" s="6">
        <v>0.83</v>
      </c>
      <c r="AW48" s="5">
        <f t="shared" si="14"/>
        <v>83</v>
      </c>
      <c r="AX48" s="6">
        <v>1</v>
      </c>
      <c r="AY48" s="6">
        <v>1</v>
      </c>
      <c r="AZ48" s="5">
        <f t="shared" si="15"/>
        <v>100</v>
      </c>
      <c r="BA48" s="6">
        <v>0.25</v>
      </c>
      <c r="BB48" s="6">
        <v>0.71</v>
      </c>
      <c r="BC48" s="5">
        <f t="shared" si="16"/>
        <v>48</v>
      </c>
      <c r="BD48" s="6">
        <v>0.5</v>
      </c>
      <c r="BE48" s="5">
        <f t="shared" si="17"/>
        <v>50</v>
      </c>
    </row>
    <row r="49" spans="1:57" x14ac:dyDescent="0.3">
      <c r="A49" s="3" t="s">
        <v>374</v>
      </c>
      <c r="B49" s="4" t="s">
        <v>375</v>
      </c>
      <c r="C49" s="3" t="s">
        <v>52</v>
      </c>
      <c r="D49" s="3" t="s">
        <v>203</v>
      </c>
      <c r="E49" s="3" t="s">
        <v>54</v>
      </c>
      <c r="F49" s="3" t="s">
        <v>376</v>
      </c>
      <c r="G49" s="3" t="s">
        <v>377</v>
      </c>
      <c r="H49" s="4" t="s">
        <v>57</v>
      </c>
      <c r="I49" s="4" t="s">
        <v>378</v>
      </c>
      <c r="J49" s="4" t="s">
        <v>379</v>
      </c>
      <c r="K49" s="4" t="s">
        <v>380</v>
      </c>
      <c r="L49" s="5">
        <v>18.5</v>
      </c>
      <c r="M49" s="5">
        <f t="shared" si="0"/>
        <v>68.518518518518519</v>
      </c>
      <c r="N49" s="6">
        <v>0.25</v>
      </c>
      <c r="O49" s="6">
        <v>0.25</v>
      </c>
      <c r="P49" s="5">
        <f t="shared" si="1"/>
        <v>25</v>
      </c>
      <c r="Q49" s="6">
        <v>0.33</v>
      </c>
      <c r="R49" s="6">
        <v>0</v>
      </c>
      <c r="S49" s="5">
        <f t="shared" si="2"/>
        <v>16.5</v>
      </c>
      <c r="T49" s="6">
        <v>0</v>
      </c>
      <c r="U49" s="6">
        <v>1</v>
      </c>
      <c r="V49" s="5">
        <f t="shared" si="3"/>
        <v>50</v>
      </c>
      <c r="W49" s="6">
        <v>1</v>
      </c>
      <c r="X49" s="6">
        <v>1</v>
      </c>
      <c r="Y49" s="5">
        <f t="shared" si="4"/>
        <v>100</v>
      </c>
      <c r="Z49" s="6">
        <v>0.7</v>
      </c>
      <c r="AA49" s="6">
        <v>1</v>
      </c>
      <c r="AB49" s="5">
        <f t="shared" si="5"/>
        <v>85</v>
      </c>
      <c r="AC49" s="5">
        <f t="shared" si="6"/>
        <v>55.300000000000004</v>
      </c>
      <c r="AD49" s="6">
        <v>0.77</v>
      </c>
      <c r="AE49" s="6">
        <v>0.75</v>
      </c>
      <c r="AF49" s="5">
        <f t="shared" si="7"/>
        <v>76</v>
      </c>
      <c r="AG49" s="6">
        <v>0.88</v>
      </c>
      <c r="AH49" s="6">
        <v>1</v>
      </c>
      <c r="AI49" s="5">
        <f t="shared" si="8"/>
        <v>94</v>
      </c>
      <c r="AJ49" s="6">
        <v>1</v>
      </c>
      <c r="AK49" s="6">
        <v>0.33</v>
      </c>
      <c r="AL49" s="5">
        <f t="shared" si="9"/>
        <v>66.5</v>
      </c>
      <c r="AM49" s="6">
        <v>0.75</v>
      </c>
      <c r="AN49" s="6">
        <v>1</v>
      </c>
      <c r="AO49" s="5">
        <f t="shared" si="10"/>
        <v>87.5</v>
      </c>
      <c r="AP49" s="6">
        <v>0</v>
      </c>
      <c r="AQ49" s="5">
        <f t="shared" si="11"/>
        <v>0</v>
      </c>
      <c r="AR49" s="5">
        <f t="shared" si="12"/>
        <v>72.000000000000014</v>
      </c>
      <c r="AS49" s="6">
        <v>1</v>
      </c>
      <c r="AT49" s="6">
        <v>1</v>
      </c>
      <c r="AU49" s="5">
        <f t="shared" si="13"/>
        <v>100</v>
      </c>
      <c r="AV49" s="6">
        <v>0.67</v>
      </c>
      <c r="AW49" s="5">
        <f t="shared" si="14"/>
        <v>67</v>
      </c>
      <c r="AX49" s="6">
        <v>0.75</v>
      </c>
      <c r="AY49" s="6">
        <v>1</v>
      </c>
      <c r="AZ49" s="5">
        <f t="shared" si="15"/>
        <v>87.5</v>
      </c>
      <c r="BA49" s="6">
        <v>1</v>
      </c>
      <c r="BB49" s="6">
        <v>0.56999999999999995</v>
      </c>
      <c r="BC49" s="5">
        <f t="shared" si="16"/>
        <v>78.499999999999986</v>
      </c>
      <c r="BD49" s="6">
        <v>0.5</v>
      </c>
      <c r="BE49" s="5">
        <f t="shared" si="17"/>
        <v>50</v>
      </c>
    </row>
    <row r="50" spans="1:57" x14ac:dyDescent="0.3">
      <c r="A50" s="3" t="s">
        <v>381</v>
      </c>
      <c r="B50" s="4" t="s">
        <v>382</v>
      </c>
      <c r="C50" s="3" t="s">
        <v>52</v>
      </c>
      <c r="D50" s="3" t="s">
        <v>383</v>
      </c>
      <c r="E50" s="3" t="s">
        <v>166</v>
      </c>
      <c r="F50" s="3" t="s">
        <v>189</v>
      </c>
      <c r="G50" s="3" t="s">
        <v>189</v>
      </c>
      <c r="H50" s="4" t="s">
        <v>57</v>
      </c>
      <c r="I50" s="4" t="s">
        <v>384</v>
      </c>
      <c r="J50" s="4" t="s">
        <v>385</v>
      </c>
      <c r="K50" s="4" t="s">
        <v>386</v>
      </c>
      <c r="L50" s="5">
        <v>22.38</v>
      </c>
      <c r="M50" s="5">
        <f t="shared" si="0"/>
        <v>82.888888888888886</v>
      </c>
      <c r="N50" s="6">
        <v>1</v>
      </c>
      <c r="O50" s="6">
        <v>1</v>
      </c>
      <c r="P50" s="5">
        <f t="shared" si="1"/>
        <v>100</v>
      </c>
      <c r="Q50" s="6">
        <v>0.67</v>
      </c>
      <c r="R50" s="6">
        <v>1</v>
      </c>
      <c r="S50" s="5">
        <f t="shared" si="2"/>
        <v>83.5</v>
      </c>
      <c r="T50" s="6">
        <v>0.6</v>
      </c>
      <c r="U50" s="6">
        <v>1</v>
      </c>
      <c r="V50" s="5">
        <f t="shared" si="3"/>
        <v>80</v>
      </c>
      <c r="W50" s="6">
        <v>1</v>
      </c>
      <c r="X50" s="6">
        <v>1</v>
      </c>
      <c r="Y50" s="5">
        <f t="shared" si="4"/>
        <v>100</v>
      </c>
      <c r="Z50" s="6">
        <v>0.8</v>
      </c>
      <c r="AA50" s="6">
        <v>1</v>
      </c>
      <c r="AB50" s="5">
        <f t="shared" si="5"/>
        <v>90</v>
      </c>
      <c r="AC50" s="5">
        <f t="shared" si="6"/>
        <v>90.7</v>
      </c>
      <c r="AD50" s="6">
        <v>0.85</v>
      </c>
      <c r="AE50" s="6">
        <v>0.83</v>
      </c>
      <c r="AF50" s="5">
        <f t="shared" si="7"/>
        <v>84</v>
      </c>
      <c r="AG50" s="6">
        <v>1</v>
      </c>
      <c r="AH50" s="6">
        <v>1</v>
      </c>
      <c r="AI50" s="5">
        <f t="shared" si="8"/>
        <v>100</v>
      </c>
      <c r="AJ50" s="6">
        <v>1</v>
      </c>
      <c r="AK50" s="6">
        <v>1</v>
      </c>
      <c r="AL50" s="5">
        <f t="shared" si="9"/>
        <v>100</v>
      </c>
      <c r="AM50" s="6">
        <v>0.75</v>
      </c>
      <c r="AN50" s="6">
        <v>1</v>
      </c>
      <c r="AO50" s="5">
        <f t="shared" si="10"/>
        <v>87.5</v>
      </c>
      <c r="AP50" s="6">
        <v>1</v>
      </c>
      <c r="AQ50" s="5">
        <f t="shared" si="11"/>
        <v>100</v>
      </c>
      <c r="AR50" s="5">
        <f t="shared" si="12"/>
        <v>93.666666666666671</v>
      </c>
      <c r="AS50" s="6">
        <v>1</v>
      </c>
      <c r="AT50" s="6">
        <v>0</v>
      </c>
      <c r="AU50" s="5">
        <f t="shared" si="13"/>
        <v>50</v>
      </c>
      <c r="AV50" s="6">
        <v>0.83</v>
      </c>
      <c r="AW50" s="5">
        <f t="shared" si="14"/>
        <v>83</v>
      </c>
      <c r="AX50" s="6">
        <v>1</v>
      </c>
      <c r="AY50" s="6">
        <v>0</v>
      </c>
      <c r="AZ50" s="5">
        <f t="shared" si="15"/>
        <v>50</v>
      </c>
      <c r="BA50" s="6">
        <v>1</v>
      </c>
      <c r="BB50" s="6">
        <v>0.43</v>
      </c>
      <c r="BC50" s="5">
        <f t="shared" si="16"/>
        <v>71.5</v>
      </c>
      <c r="BD50" s="6">
        <v>0.63</v>
      </c>
      <c r="BE50" s="5">
        <f t="shared" si="17"/>
        <v>63</v>
      </c>
    </row>
    <row r="51" spans="1:57" x14ac:dyDescent="0.3">
      <c r="A51" s="3" t="s">
        <v>387</v>
      </c>
      <c r="B51" s="4" t="s">
        <v>388</v>
      </c>
      <c r="C51" s="3" t="s">
        <v>52</v>
      </c>
      <c r="D51" s="3" t="s">
        <v>291</v>
      </c>
      <c r="E51" s="3" t="s">
        <v>73</v>
      </c>
      <c r="F51" s="3" t="s">
        <v>90</v>
      </c>
      <c r="G51" s="3" t="s">
        <v>90</v>
      </c>
      <c r="H51" s="4" t="s">
        <v>57</v>
      </c>
      <c r="I51" s="4" t="s">
        <v>389</v>
      </c>
      <c r="J51" s="4" t="s">
        <v>390</v>
      </c>
      <c r="K51" s="4" t="s">
        <v>391</v>
      </c>
      <c r="L51" s="5">
        <v>19.09</v>
      </c>
      <c r="M51" s="5">
        <f t="shared" si="0"/>
        <v>70.703703703703695</v>
      </c>
      <c r="N51" s="6">
        <v>1</v>
      </c>
      <c r="O51" s="6">
        <v>1</v>
      </c>
      <c r="P51" s="5">
        <f t="shared" si="1"/>
        <v>100</v>
      </c>
      <c r="Q51" s="6">
        <v>0.33</v>
      </c>
      <c r="R51" s="6">
        <v>0</v>
      </c>
      <c r="S51" s="5">
        <f t="shared" si="2"/>
        <v>16.5</v>
      </c>
      <c r="T51" s="6">
        <v>0.2</v>
      </c>
      <c r="U51" s="6">
        <v>1</v>
      </c>
      <c r="V51" s="5">
        <f t="shared" si="3"/>
        <v>60</v>
      </c>
      <c r="W51" s="6">
        <v>1</v>
      </c>
      <c r="X51" s="6">
        <v>1</v>
      </c>
      <c r="Y51" s="5">
        <f t="shared" si="4"/>
        <v>100</v>
      </c>
      <c r="Z51" s="6">
        <v>0.8</v>
      </c>
      <c r="AA51" s="6">
        <v>0</v>
      </c>
      <c r="AB51" s="5">
        <f t="shared" si="5"/>
        <v>40</v>
      </c>
      <c r="AC51" s="5">
        <f t="shared" si="6"/>
        <v>63.3</v>
      </c>
      <c r="AD51" s="6">
        <v>0.85</v>
      </c>
      <c r="AE51" s="6">
        <v>0.83</v>
      </c>
      <c r="AF51" s="5">
        <f t="shared" si="7"/>
        <v>84</v>
      </c>
      <c r="AG51" s="6">
        <v>1</v>
      </c>
      <c r="AH51" s="6">
        <v>1</v>
      </c>
      <c r="AI51" s="5">
        <f t="shared" si="8"/>
        <v>100</v>
      </c>
      <c r="AJ51" s="6">
        <v>0.5</v>
      </c>
      <c r="AK51" s="6">
        <v>1</v>
      </c>
      <c r="AL51" s="5">
        <f t="shared" si="9"/>
        <v>75</v>
      </c>
      <c r="AM51" s="6">
        <v>0.75</v>
      </c>
      <c r="AN51" s="6">
        <v>1</v>
      </c>
      <c r="AO51" s="5">
        <f t="shared" si="10"/>
        <v>87.5</v>
      </c>
      <c r="AP51" s="6">
        <v>1</v>
      </c>
      <c r="AQ51" s="5">
        <f t="shared" si="11"/>
        <v>100</v>
      </c>
      <c r="AR51" s="5">
        <f t="shared" si="12"/>
        <v>88.1111111111111</v>
      </c>
      <c r="AS51" s="6">
        <v>0.75</v>
      </c>
      <c r="AT51" s="6">
        <v>1</v>
      </c>
      <c r="AU51" s="5">
        <f t="shared" si="13"/>
        <v>87.5</v>
      </c>
      <c r="AV51" s="6">
        <v>0.17</v>
      </c>
      <c r="AW51" s="5">
        <f t="shared" si="14"/>
        <v>17</v>
      </c>
      <c r="AX51" s="6">
        <v>1</v>
      </c>
      <c r="AY51" s="6">
        <v>0</v>
      </c>
      <c r="AZ51" s="5">
        <f t="shared" si="15"/>
        <v>50</v>
      </c>
      <c r="BA51" s="6">
        <v>1</v>
      </c>
      <c r="BB51" s="6">
        <v>0.28999999999999998</v>
      </c>
      <c r="BC51" s="5">
        <f t="shared" si="16"/>
        <v>64.5</v>
      </c>
      <c r="BD51" s="6">
        <v>0.63</v>
      </c>
      <c r="BE51" s="5">
        <f t="shared" si="17"/>
        <v>63</v>
      </c>
    </row>
    <row r="52" spans="1:57" x14ac:dyDescent="0.3">
      <c r="A52" s="3" t="s">
        <v>392</v>
      </c>
      <c r="B52" s="4" t="s">
        <v>393</v>
      </c>
      <c r="C52" s="3" t="s">
        <v>52</v>
      </c>
      <c r="D52" s="3" t="s">
        <v>138</v>
      </c>
      <c r="E52" s="3" t="s">
        <v>73</v>
      </c>
      <c r="F52" s="3" t="s">
        <v>394</v>
      </c>
      <c r="G52" s="3" t="s">
        <v>56</v>
      </c>
      <c r="H52" s="4" t="s">
        <v>57</v>
      </c>
      <c r="I52" s="4" t="s">
        <v>395</v>
      </c>
      <c r="J52" s="4" t="s">
        <v>91</v>
      </c>
      <c r="K52" s="4" t="s">
        <v>396</v>
      </c>
      <c r="L52" s="5">
        <v>22.41</v>
      </c>
      <c r="M52" s="5">
        <f t="shared" si="0"/>
        <v>83</v>
      </c>
      <c r="N52" s="6">
        <v>1</v>
      </c>
      <c r="O52" s="6">
        <v>1</v>
      </c>
      <c r="P52" s="5">
        <f t="shared" si="1"/>
        <v>100</v>
      </c>
      <c r="Q52" s="6">
        <v>0.83</v>
      </c>
      <c r="R52" s="6">
        <v>1</v>
      </c>
      <c r="S52" s="5">
        <f t="shared" si="2"/>
        <v>91.5</v>
      </c>
      <c r="T52" s="6">
        <v>0.6</v>
      </c>
      <c r="U52" s="6">
        <v>1</v>
      </c>
      <c r="V52" s="5">
        <f t="shared" si="3"/>
        <v>80</v>
      </c>
      <c r="W52" s="6">
        <v>1</v>
      </c>
      <c r="X52" s="6">
        <v>1</v>
      </c>
      <c r="Y52" s="5">
        <f t="shared" si="4"/>
        <v>100</v>
      </c>
      <c r="Z52" s="6">
        <v>0.8</v>
      </c>
      <c r="AA52" s="6">
        <v>0</v>
      </c>
      <c r="AB52" s="5">
        <f t="shared" si="5"/>
        <v>40</v>
      </c>
      <c r="AC52" s="5">
        <f t="shared" si="6"/>
        <v>82.300000000000011</v>
      </c>
      <c r="AD52" s="6">
        <v>1</v>
      </c>
      <c r="AE52" s="6">
        <v>1</v>
      </c>
      <c r="AF52" s="5">
        <f t="shared" si="7"/>
        <v>100</v>
      </c>
      <c r="AG52" s="6">
        <v>1</v>
      </c>
      <c r="AH52" s="6">
        <v>1</v>
      </c>
      <c r="AI52" s="5">
        <f t="shared" si="8"/>
        <v>100</v>
      </c>
      <c r="AJ52" s="6">
        <v>1</v>
      </c>
      <c r="AK52" s="6">
        <v>1</v>
      </c>
      <c r="AL52" s="5">
        <f t="shared" si="9"/>
        <v>100</v>
      </c>
      <c r="AM52" s="6">
        <v>0.75</v>
      </c>
      <c r="AN52" s="6">
        <v>1</v>
      </c>
      <c r="AO52" s="5">
        <f t="shared" si="10"/>
        <v>87.5</v>
      </c>
      <c r="AP52" s="6">
        <v>1</v>
      </c>
      <c r="AQ52" s="5">
        <f t="shared" si="11"/>
        <v>100</v>
      </c>
      <c r="AR52" s="5">
        <f t="shared" si="12"/>
        <v>97.222222222222214</v>
      </c>
      <c r="AS52" s="6">
        <v>1</v>
      </c>
      <c r="AT52" s="6">
        <v>0</v>
      </c>
      <c r="AU52" s="5">
        <f t="shared" si="13"/>
        <v>50</v>
      </c>
      <c r="AV52" s="6">
        <v>1</v>
      </c>
      <c r="AW52" s="5">
        <f t="shared" si="14"/>
        <v>100</v>
      </c>
      <c r="AX52" s="6">
        <v>1</v>
      </c>
      <c r="AY52" s="6">
        <v>0</v>
      </c>
      <c r="AZ52" s="5">
        <f t="shared" si="15"/>
        <v>50</v>
      </c>
      <c r="BA52" s="6">
        <v>1</v>
      </c>
      <c r="BB52" s="6">
        <v>0.43</v>
      </c>
      <c r="BC52" s="5">
        <f t="shared" si="16"/>
        <v>71.5</v>
      </c>
      <c r="BD52" s="6">
        <v>1</v>
      </c>
      <c r="BE52" s="5">
        <f t="shared" si="17"/>
        <v>100</v>
      </c>
    </row>
    <row r="53" spans="1:57" x14ac:dyDescent="0.3">
      <c r="A53" s="3" t="s">
        <v>397</v>
      </c>
      <c r="B53" s="4" t="s">
        <v>398</v>
      </c>
      <c r="C53" s="3" t="s">
        <v>52</v>
      </c>
      <c r="D53" s="3" t="s">
        <v>399</v>
      </c>
      <c r="E53" s="3" t="s">
        <v>73</v>
      </c>
      <c r="F53" s="3" t="s">
        <v>346</v>
      </c>
      <c r="G53" s="3" t="s">
        <v>400</v>
      </c>
      <c r="H53" s="4" t="s">
        <v>57</v>
      </c>
      <c r="I53" s="4" t="s">
        <v>401</v>
      </c>
      <c r="J53" s="4" t="s">
        <v>402</v>
      </c>
      <c r="K53" s="4" t="s">
        <v>403</v>
      </c>
      <c r="L53" s="5">
        <v>22.26</v>
      </c>
      <c r="M53" s="5">
        <f t="shared" si="0"/>
        <v>82.444444444444457</v>
      </c>
      <c r="N53" s="6">
        <v>1</v>
      </c>
      <c r="O53" s="6">
        <v>1</v>
      </c>
      <c r="P53" s="5">
        <f t="shared" si="1"/>
        <v>100</v>
      </c>
      <c r="Q53" s="6">
        <v>0.5</v>
      </c>
      <c r="R53" s="6">
        <v>1</v>
      </c>
      <c r="S53" s="5">
        <f t="shared" si="2"/>
        <v>75</v>
      </c>
      <c r="T53" s="6">
        <v>0.6</v>
      </c>
      <c r="U53" s="6">
        <v>1</v>
      </c>
      <c r="V53" s="5">
        <f t="shared" si="3"/>
        <v>80</v>
      </c>
      <c r="W53" s="6">
        <v>1</v>
      </c>
      <c r="X53" s="6">
        <v>1</v>
      </c>
      <c r="Y53" s="5">
        <f t="shared" si="4"/>
        <v>100</v>
      </c>
      <c r="Z53" s="6">
        <v>0.8</v>
      </c>
      <c r="AA53" s="6">
        <v>1</v>
      </c>
      <c r="AB53" s="5">
        <f t="shared" si="5"/>
        <v>90</v>
      </c>
      <c r="AC53" s="5">
        <f t="shared" si="6"/>
        <v>88.999999999999986</v>
      </c>
      <c r="AD53" s="6">
        <v>0.77</v>
      </c>
      <c r="AE53" s="6">
        <v>0.83</v>
      </c>
      <c r="AF53" s="5">
        <f t="shared" si="7"/>
        <v>80</v>
      </c>
      <c r="AG53" s="6">
        <v>1</v>
      </c>
      <c r="AH53" s="6">
        <v>1</v>
      </c>
      <c r="AI53" s="5">
        <f t="shared" si="8"/>
        <v>100</v>
      </c>
      <c r="AJ53" s="6">
        <v>1</v>
      </c>
      <c r="AK53" s="6">
        <v>1</v>
      </c>
      <c r="AL53" s="5">
        <f t="shared" si="9"/>
        <v>100</v>
      </c>
      <c r="AM53" s="6">
        <v>0.75</v>
      </c>
      <c r="AN53" s="6">
        <v>1</v>
      </c>
      <c r="AO53" s="5">
        <f t="shared" si="10"/>
        <v>87.5</v>
      </c>
      <c r="AP53" s="6">
        <v>1</v>
      </c>
      <c r="AQ53" s="5">
        <f t="shared" si="11"/>
        <v>100</v>
      </c>
      <c r="AR53" s="5">
        <f t="shared" si="12"/>
        <v>92.777777777777771</v>
      </c>
      <c r="AS53" s="6">
        <v>1</v>
      </c>
      <c r="AT53" s="6">
        <v>0</v>
      </c>
      <c r="AU53" s="5">
        <f t="shared" si="13"/>
        <v>50</v>
      </c>
      <c r="AV53" s="6">
        <v>0.83</v>
      </c>
      <c r="AW53" s="5">
        <f t="shared" si="14"/>
        <v>83</v>
      </c>
      <c r="AX53" s="6">
        <v>1</v>
      </c>
      <c r="AY53" s="6">
        <v>0</v>
      </c>
      <c r="AZ53" s="5">
        <f t="shared" si="15"/>
        <v>50</v>
      </c>
      <c r="BA53" s="6">
        <v>1</v>
      </c>
      <c r="BB53" s="6">
        <v>0.43</v>
      </c>
      <c r="BC53" s="5">
        <f t="shared" si="16"/>
        <v>71.5</v>
      </c>
      <c r="BD53" s="6">
        <v>0.75</v>
      </c>
      <c r="BE53" s="5">
        <f t="shared" si="17"/>
        <v>75</v>
      </c>
    </row>
    <row r="54" spans="1:57" x14ac:dyDescent="0.3">
      <c r="A54" s="3" t="s">
        <v>404</v>
      </c>
      <c r="B54" s="4" t="s">
        <v>405</v>
      </c>
      <c r="C54" s="3" t="s">
        <v>52</v>
      </c>
      <c r="D54" s="3" t="s">
        <v>406</v>
      </c>
      <c r="E54" s="3" t="s">
        <v>73</v>
      </c>
      <c r="F54" s="3" t="s">
        <v>407</v>
      </c>
      <c r="G54" s="3" t="s">
        <v>408</v>
      </c>
      <c r="H54" s="4" t="s">
        <v>57</v>
      </c>
      <c r="I54" s="4" t="s">
        <v>409</v>
      </c>
      <c r="J54" s="4" t="s">
        <v>410</v>
      </c>
      <c r="K54" s="4" t="s">
        <v>411</v>
      </c>
      <c r="L54" s="5">
        <v>16.68</v>
      </c>
      <c r="M54" s="5">
        <f t="shared" si="0"/>
        <v>61.777777777777779</v>
      </c>
      <c r="N54" s="6">
        <v>1</v>
      </c>
      <c r="O54" s="6">
        <v>0.25</v>
      </c>
      <c r="P54" s="5">
        <f t="shared" si="1"/>
        <v>62.5</v>
      </c>
      <c r="Q54" s="6">
        <v>0.83</v>
      </c>
      <c r="R54" s="6">
        <v>0</v>
      </c>
      <c r="S54" s="5">
        <f t="shared" si="2"/>
        <v>41.5</v>
      </c>
      <c r="T54" s="6">
        <v>0.4</v>
      </c>
      <c r="U54" s="6">
        <v>1</v>
      </c>
      <c r="V54" s="5">
        <f t="shared" si="3"/>
        <v>70</v>
      </c>
      <c r="W54" s="6">
        <v>0</v>
      </c>
      <c r="X54" s="6">
        <v>1</v>
      </c>
      <c r="Y54" s="5">
        <f t="shared" si="4"/>
        <v>50</v>
      </c>
      <c r="Z54" s="6">
        <v>0.5</v>
      </c>
      <c r="AA54" s="6">
        <v>1</v>
      </c>
      <c r="AB54" s="5">
        <f t="shared" si="5"/>
        <v>75</v>
      </c>
      <c r="AC54" s="5">
        <f t="shared" si="6"/>
        <v>59.800000000000011</v>
      </c>
      <c r="AD54" s="6">
        <v>0.62</v>
      </c>
      <c r="AE54" s="6">
        <v>0.5</v>
      </c>
      <c r="AF54" s="5">
        <f t="shared" si="7"/>
        <v>56.000000000000007</v>
      </c>
      <c r="AG54" s="6">
        <v>0.63</v>
      </c>
      <c r="AH54" s="6">
        <v>1</v>
      </c>
      <c r="AI54" s="5">
        <f t="shared" si="8"/>
        <v>81.5</v>
      </c>
      <c r="AJ54" s="6">
        <v>0.25</v>
      </c>
      <c r="AK54" s="6">
        <v>1</v>
      </c>
      <c r="AL54" s="5">
        <f t="shared" si="9"/>
        <v>62.5</v>
      </c>
      <c r="AM54" s="6">
        <v>0.75</v>
      </c>
      <c r="AN54" s="6">
        <v>1</v>
      </c>
      <c r="AO54" s="5">
        <f t="shared" si="10"/>
        <v>87.5</v>
      </c>
      <c r="AP54" s="6">
        <v>1</v>
      </c>
      <c r="AQ54" s="5">
        <f t="shared" si="11"/>
        <v>100</v>
      </c>
      <c r="AR54" s="5">
        <f t="shared" si="12"/>
        <v>75</v>
      </c>
      <c r="AS54" s="6">
        <v>0.75</v>
      </c>
      <c r="AT54" s="6">
        <v>0</v>
      </c>
      <c r="AU54" s="5">
        <f t="shared" si="13"/>
        <v>37.5</v>
      </c>
      <c r="AV54" s="6">
        <v>0.67</v>
      </c>
      <c r="AW54" s="5">
        <f t="shared" si="14"/>
        <v>67</v>
      </c>
      <c r="AX54" s="6">
        <v>1</v>
      </c>
      <c r="AY54" s="6">
        <v>0</v>
      </c>
      <c r="AZ54" s="5">
        <f t="shared" si="15"/>
        <v>50</v>
      </c>
      <c r="BA54" s="6">
        <v>1</v>
      </c>
      <c r="BB54" s="6">
        <v>0.28999999999999998</v>
      </c>
      <c r="BC54" s="5">
        <f t="shared" si="16"/>
        <v>64.5</v>
      </c>
      <c r="BD54" s="6">
        <v>0.25</v>
      </c>
      <c r="BE54" s="5">
        <f t="shared" si="17"/>
        <v>25</v>
      </c>
    </row>
    <row r="55" spans="1:57" x14ac:dyDescent="0.3">
      <c r="A55" s="3" t="s">
        <v>412</v>
      </c>
      <c r="B55" s="4" t="s">
        <v>413</v>
      </c>
      <c r="C55" s="3" t="s">
        <v>52</v>
      </c>
      <c r="D55" s="3" t="s">
        <v>414</v>
      </c>
      <c r="E55" s="3" t="s">
        <v>73</v>
      </c>
      <c r="F55" s="3" t="s">
        <v>306</v>
      </c>
      <c r="G55" s="3" t="s">
        <v>415</v>
      </c>
      <c r="H55" s="4" t="s">
        <v>57</v>
      </c>
      <c r="I55" s="4" t="s">
        <v>416</v>
      </c>
      <c r="J55" s="4" t="s">
        <v>417</v>
      </c>
      <c r="K55" s="4" t="s">
        <v>128</v>
      </c>
      <c r="L55" s="5">
        <v>19.73</v>
      </c>
      <c r="M55" s="5">
        <f t="shared" si="0"/>
        <v>73.074074074074076</v>
      </c>
      <c r="N55" s="6">
        <v>0.75</v>
      </c>
      <c r="O55" s="6">
        <v>1</v>
      </c>
      <c r="P55" s="5">
        <f t="shared" si="1"/>
        <v>87.5</v>
      </c>
      <c r="Q55" s="6">
        <v>0.33</v>
      </c>
      <c r="R55" s="6">
        <v>0.25</v>
      </c>
      <c r="S55" s="5">
        <f t="shared" si="2"/>
        <v>29.000000000000004</v>
      </c>
      <c r="T55" s="6">
        <v>1</v>
      </c>
      <c r="U55" s="6">
        <v>1</v>
      </c>
      <c r="V55" s="5">
        <f t="shared" si="3"/>
        <v>100</v>
      </c>
      <c r="W55" s="6">
        <v>1</v>
      </c>
      <c r="X55" s="6">
        <v>1</v>
      </c>
      <c r="Y55" s="5">
        <f t="shared" si="4"/>
        <v>100</v>
      </c>
      <c r="Z55" s="6">
        <v>0.7</v>
      </c>
      <c r="AA55" s="6">
        <v>1</v>
      </c>
      <c r="AB55" s="5">
        <f t="shared" si="5"/>
        <v>85</v>
      </c>
      <c r="AC55" s="5">
        <f t="shared" si="6"/>
        <v>80.300000000000011</v>
      </c>
      <c r="AD55" s="6">
        <v>0.69</v>
      </c>
      <c r="AE55" s="6">
        <v>0.83</v>
      </c>
      <c r="AF55" s="5">
        <f t="shared" si="7"/>
        <v>76</v>
      </c>
      <c r="AG55" s="6">
        <v>0.88</v>
      </c>
      <c r="AH55" s="6">
        <v>1</v>
      </c>
      <c r="AI55" s="5">
        <f t="shared" si="8"/>
        <v>94</v>
      </c>
      <c r="AJ55" s="6">
        <v>1</v>
      </c>
      <c r="AK55" s="6">
        <v>1</v>
      </c>
      <c r="AL55" s="5">
        <f t="shared" si="9"/>
        <v>100</v>
      </c>
      <c r="AM55" s="6">
        <v>1</v>
      </c>
      <c r="AN55" s="6">
        <v>0</v>
      </c>
      <c r="AO55" s="5">
        <f t="shared" si="10"/>
        <v>50</v>
      </c>
      <c r="AP55" s="6">
        <v>0</v>
      </c>
      <c r="AQ55" s="5">
        <f t="shared" si="11"/>
        <v>0</v>
      </c>
      <c r="AR55" s="5">
        <f t="shared" si="12"/>
        <v>71.111111111111114</v>
      </c>
      <c r="AS55" s="6">
        <v>1</v>
      </c>
      <c r="AT55" s="6">
        <v>0</v>
      </c>
      <c r="AU55" s="5">
        <f t="shared" si="13"/>
        <v>50</v>
      </c>
      <c r="AV55" s="6">
        <v>0.83</v>
      </c>
      <c r="AW55" s="5">
        <f t="shared" si="14"/>
        <v>83</v>
      </c>
      <c r="AX55" s="6">
        <v>1</v>
      </c>
      <c r="AY55" s="6">
        <v>1</v>
      </c>
      <c r="AZ55" s="5">
        <f t="shared" si="15"/>
        <v>100</v>
      </c>
      <c r="BA55" s="6">
        <v>0.25</v>
      </c>
      <c r="BB55" s="6">
        <v>0.71</v>
      </c>
      <c r="BC55" s="5">
        <f t="shared" si="16"/>
        <v>48</v>
      </c>
      <c r="BD55" s="6">
        <v>0.5</v>
      </c>
      <c r="BE55" s="5">
        <f t="shared" si="17"/>
        <v>50</v>
      </c>
    </row>
    <row r="56" spans="1:57" x14ac:dyDescent="0.3">
      <c r="A56" s="3" t="s">
        <v>418</v>
      </c>
      <c r="B56" s="4" t="s">
        <v>419</v>
      </c>
      <c r="C56" s="3" t="s">
        <v>52</v>
      </c>
      <c r="D56" s="3" t="s">
        <v>138</v>
      </c>
      <c r="E56" s="3" t="s">
        <v>73</v>
      </c>
      <c r="F56" s="3" t="s">
        <v>152</v>
      </c>
      <c r="G56" s="3" t="s">
        <v>420</v>
      </c>
      <c r="H56" s="4" t="s">
        <v>57</v>
      </c>
      <c r="I56" s="4" t="s">
        <v>421</v>
      </c>
      <c r="J56" s="4" t="s">
        <v>422</v>
      </c>
      <c r="K56" s="4" t="s">
        <v>423</v>
      </c>
      <c r="L56" s="5">
        <v>23.36</v>
      </c>
      <c r="M56" s="5">
        <f t="shared" si="0"/>
        <v>86.518518518518519</v>
      </c>
      <c r="N56" s="6">
        <v>1</v>
      </c>
      <c r="O56" s="6">
        <v>1</v>
      </c>
      <c r="P56" s="5">
        <f t="shared" si="1"/>
        <v>100</v>
      </c>
      <c r="Q56" s="6">
        <v>0.5</v>
      </c>
      <c r="R56" s="6">
        <v>1</v>
      </c>
      <c r="S56" s="5">
        <f t="shared" si="2"/>
        <v>75</v>
      </c>
      <c r="T56" s="6">
        <v>0.6</v>
      </c>
      <c r="U56" s="6">
        <v>1</v>
      </c>
      <c r="V56" s="5">
        <f t="shared" si="3"/>
        <v>80</v>
      </c>
      <c r="W56" s="6">
        <v>1</v>
      </c>
      <c r="X56" s="6">
        <v>1</v>
      </c>
      <c r="Y56" s="5">
        <f t="shared" si="4"/>
        <v>100</v>
      </c>
      <c r="Z56" s="6">
        <v>0.8</v>
      </c>
      <c r="AA56" s="6">
        <v>1</v>
      </c>
      <c r="AB56" s="5">
        <f t="shared" si="5"/>
        <v>90</v>
      </c>
      <c r="AC56" s="5">
        <f t="shared" si="6"/>
        <v>88.999999999999986</v>
      </c>
      <c r="AD56" s="6">
        <v>1</v>
      </c>
      <c r="AE56" s="6">
        <v>1</v>
      </c>
      <c r="AF56" s="5">
        <f t="shared" si="7"/>
        <v>100</v>
      </c>
      <c r="AG56" s="6">
        <v>1</v>
      </c>
      <c r="AH56" s="6">
        <v>1</v>
      </c>
      <c r="AI56" s="5">
        <f t="shared" si="8"/>
        <v>100</v>
      </c>
      <c r="AJ56" s="6">
        <v>1</v>
      </c>
      <c r="AK56" s="6">
        <v>1</v>
      </c>
      <c r="AL56" s="5">
        <f t="shared" si="9"/>
        <v>100</v>
      </c>
      <c r="AM56" s="6">
        <v>0.75</v>
      </c>
      <c r="AN56" s="6">
        <v>1</v>
      </c>
      <c r="AO56" s="5">
        <f t="shared" si="10"/>
        <v>87.5</v>
      </c>
      <c r="AP56" s="6">
        <v>1</v>
      </c>
      <c r="AQ56" s="5">
        <f t="shared" si="11"/>
        <v>100</v>
      </c>
      <c r="AR56" s="5">
        <f t="shared" si="12"/>
        <v>97.222222222222214</v>
      </c>
      <c r="AS56" s="6">
        <v>1</v>
      </c>
      <c r="AT56" s="6">
        <v>0</v>
      </c>
      <c r="AU56" s="5">
        <f t="shared" si="13"/>
        <v>50</v>
      </c>
      <c r="AV56" s="6">
        <v>1</v>
      </c>
      <c r="AW56" s="5">
        <f t="shared" si="14"/>
        <v>100</v>
      </c>
      <c r="AX56" s="6">
        <v>1</v>
      </c>
      <c r="AY56" s="6">
        <v>0</v>
      </c>
      <c r="AZ56" s="5">
        <f t="shared" si="15"/>
        <v>50</v>
      </c>
      <c r="BA56" s="6">
        <v>1</v>
      </c>
      <c r="BB56" s="6">
        <v>0.71</v>
      </c>
      <c r="BC56" s="5">
        <f t="shared" si="16"/>
        <v>85.5</v>
      </c>
      <c r="BD56" s="6">
        <v>1</v>
      </c>
      <c r="BE56" s="5">
        <f t="shared" si="17"/>
        <v>100</v>
      </c>
    </row>
    <row r="57" spans="1:57" x14ac:dyDescent="0.3">
      <c r="A57" s="3" t="s">
        <v>424</v>
      </c>
      <c r="B57" s="4" t="s">
        <v>425</v>
      </c>
      <c r="C57" s="3" t="s">
        <v>52</v>
      </c>
      <c r="D57" s="3" t="s">
        <v>426</v>
      </c>
      <c r="E57" s="3" t="s">
        <v>73</v>
      </c>
      <c r="F57" s="3" t="s">
        <v>427</v>
      </c>
      <c r="G57" s="3" t="s">
        <v>428</v>
      </c>
      <c r="H57" s="4" t="s">
        <v>57</v>
      </c>
      <c r="I57" s="4" t="s">
        <v>429</v>
      </c>
      <c r="J57" s="4" t="s">
        <v>430</v>
      </c>
      <c r="K57" s="4" t="s">
        <v>431</v>
      </c>
      <c r="L57" s="5">
        <v>16.579999999999998</v>
      </c>
      <c r="M57" s="5">
        <f t="shared" si="0"/>
        <v>61.407407407407398</v>
      </c>
      <c r="N57" s="6">
        <v>1</v>
      </c>
      <c r="O57" s="6">
        <v>0.5</v>
      </c>
      <c r="P57" s="5">
        <f t="shared" si="1"/>
        <v>75</v>
      </c>
      <c r="Q57" s="6">
        <v>0.67</v>
      </c>
      <c r="R57" s="6">
        <v>0.25</v>
      </c>
      <c r="S57" s="5">
        <f t="shared" si="2"/>
        <v>46</v>
      </c>
      <c r="T57" s="6">
        <v>0.2</v>
      </c>
      <c r="U57" s="6">
        <v>1</v>
      </c>
      <c r="V57" s="5">
        <f t="shared" si="3"/>
        <v>60</v>
      </c>
      <c r="W57" s="6">
        <v>1</v>
      </c>
      <c r="X57" s="6">
        <v>1</v>
      </c>
      <c r="Y57" s="5">
        <f t="shared" si="4"/>
        <v>100</v>
      </c>
      <c r="Z57" s="6">
        <v>0.1</v>
      </c>
      <c r="AA57" s="6">
        <v>0</v>
      </c>
      <c r="AB57" s="5">
        <f t="shared" si="5"/>
        <v>5</v>
      </c>
      <c r="AC57" s="5">
        <f t="shared" si="6"/>
        <v>57.199999999999996</v>
      </c>
      <c r="AD57" s="6">
        <v>1</v>
      </c>
      <c r="AE57" s="6">
        <v>0.67</v>
      </c>
      <c r="AF57" s="5">
        <f t="shared" si="7"/>
        <v>83.5</v>
      </c>
      <c r="AG57" s="6">
        <v>0.5</v>
      </c>
      <c r="AH57" s="6">
        <v>1</v>
      </c>
      <c r="AI57" s="5">
        <f t="shared" si="8"/>
        <v>75</v>
      </c>
      <c r="AJ57" s="6">
        <v>0</v>
      </c>
      <c r="AK57" s="6">
        <v>0.33</v>
      </c>
      <c r="AL57" s="5">
        <f t="shared" si="9"/>
        <v>16.5</v>
      </c>
      <c r="AM57" s="6">
        <v>0.5</v>
      </c>
      <c r="AN57" s="6">
        <v>1</v>
      </c>
      <c r="AO57" s="5">
        <f t="shared" si="10"/>
        <v>75</v>
      </c>
      <c r="AP57" s="6">
        <v>1</v>
      </c>
      <c r="AQ57" s="5">
        <f t="shared" si="11"/>
        <v>100</v>
      </c>
      <c r="AR57" s="5">
        <f t="shared" si="12"/>
        <v>66.666666666666657</v>
      </c>
      <c r="AS57" s="6">
        <v>0.5</v>
      </c>
      <c r="AT57" s="6">
        <v>1</v>
      </c>
      <c r="AU57" s="5">
        <f t="shared" si="13"/>
        <v>75</v>
      </c>
      <c r="AV57" s="6">
        <v>0.67</v>
      </c>
      <c r="AW57" s="5">
        <f t="shared" si="14"/>
        <v>67</v>
      </c>
      <c r="AX57" s="6">
        <v>0.5</v>
      </c>
      <c r="AY57" s="6">
        <v>0</v>
      </c>
      <c r="AZ57" s="5">
        <f t="shared" si="15"/>
        <v>25</v>
      </c>
      <c r="BA57" s="6">
        <v>1</v>
      </c>
      <c r="BB57" s="6">
        <v>0.56999999999999995</v>
      </c>
      <c r="BC57" s="5">
        <f t="shared" si="16"/>
        <v>78.499999999999986</v>
      </c>
      <c r="BD57" s="6">
        <v>0.63</v>
      </c>
      <c r="BE57" s="5">
        <f t="shared" si="17"/>
        <v>63</v>
      </c>
    </row>
    <row r="58" spans="1:57" x14ac:dyDescent="0.3">
      <c r="A58" s="3" t="s">
        <v>432</v>
      </c>
      <c r="B58" s="4" t="s">
        <v>433</v>
      </c>
      <c r="C58" s="3" t="s">
        <v>52</v>
      </c>
      <c r="D58" s="3" t="s">
        <v>339</v>
      </c>
      <c r="E58" s="3" t="s">
        <v>73</v>
      </c>
      <c r="F58" s="3" t="s">
        <v>420</v>
      </c>
      <c r="G58" s="3" t="s">
        <v>420</v>
      </c>
      <c r="H58" s="4" t="s">
        <v>57</v>
      </c>
      <c r="I58" s="4" t="s">
        <v>434</v>
      </c>
      <c r="J58" s="4" t="s">
        <v>435</v>
      </c>
      <c r="K58" s="4" t="s">
        <v>436</v>
      </c>
      <c r="L58" s="5">
        <v>22.95</v>
      </c>
      <c r="M58" s="5">
        <f t="shared" si="0"/>
        <v>85</v>
      </c>
      <c r="N58" s="6">
        <v>1</v>
      </c>
      <c r="O58" s="6">
        <v>1</v>
      </c>
      <c r="P58" s="5">
        <f t="shared" si="1"/>
        <v>100</v>
      </c>
      <c r="Q58" s="6">
        <v>0.67</v>
      </c>
      <c r="R58" s="6">
        <v>0.5</v>
      </c>
      <c r="S58" s="5">
        <f t="shared" si="2"/>
        <v>58.5</v>
      </c>
      <c r="T58" s="6">
        <v>1</v>
      </c>
      <c r="U58" s="6">
        <v>1</v>
      </c>
      <c r="V58" s="5">
        <f t="shared" si="3"/>
        <v>100</v>
      </c>
      <c r="W58" s="6">
        <v>1</v>
      </c>
      <c r="X58" s="6">
        <v>1</v>
      </c>
      <c r="Y58" s="5">
        <f t="shared" si="4"/>
        <v>100</v>
      </c>
      <c r="Z58" s="6">
        <v>1</v>
      </c>
      <c r="AA58" s="6">
        <v>1</v>
      </c>
      <c r="AB58" s="5">
        <f t="shared" si="5"/>
        <v>100</v>
      </c>
      <c r="AC58" s="5">
        <f t="shared" si="6"/>
        <v>91.7</v>
      </c>
      <c r="AD58" s="6">
        <v>0.62</v>
      </c>
      <c r="AE58" s="6">
        <v>1</v>
      </c>
      <c r="AF58" s="5">
        <f t="shared" si="7"/>
        <v>81</v>
      </c>
      <c r="AG58" s="6">
        <v>1</v>
      </c>
      <c r="AH58" s="6">
        <v>1</v>
      </c>
      <c r="AI58" s="5">
        <f t="shared" si="8"/>
        <v>100</v>
      </c>
      <c r="AJ58" s="6">
        <v>0.5</v>
      </c>
      <c r="AK58" s="6">
        <v>0.67</v>
      </c>
      <c r="AL58" s="5">
        <f t="shared" si="9"/>
        <v>58.5</v>
      </c>
      <c r="AM58" s="6">
        <v>1</v>
      </c>
      <c r="AN58" s="6">
        <v>1</v>
      </c>
      <c r="AO58" s="5">
        <f t="shared" si="10"/>
        <v>100</v>
      </c>
      <c r="AP58" s="6">
        <v>1</v>
      </c>
      <c r="AQ58" s="5">
        <f t="shared" si="11"/>
        <v>100</v>
      </c>
      <c r="AR58" s="5">
        <f t="shared" si="12"/>
        <v>86.555555555555557</v>
      </c>
      <c r="AS58" s="6">
        <v>1</v>
      </c>
      <c r="AT58" s="6">
        <v>0</v>
      </c>
      <c r="AU58" s="5">
        <f t="shared" si="13"/>
        <v>50</v>
      </c>
      <c r="AV58" s="6">
        <v>1</v>
      </c>
      <c r="AW58" s="5">
        <f t="shared" si="14"/>
        <v>100</v>
      </c>
      <c r="AX58" s="6">
        <v>1</v>
      </c>
      <c r="AY58" s="6">
        <v>0</v>
      </c>
      <c r="AZ58" s="5">
        <f t="shared" si="15"/>
        <v>50</v>
      </c>
      <c r="BA58" s="6">
        <v>1</v>
      </c>
      <c r="BB58" s="6">
        <v>1</v>
      </c>
      <c r="BC58" s="5">
        <f t="shared" si="16"/>
        <v>100</v>
      </c>
      <c r="BD58" s="6">
        <v>1</v>
      </c>
      <c r="BE58" s="5">
        <f t="shared" si="17"/>
        <v>100</v>
      </c>
    </row>
    <row r="59" spans="1:57" x14ac:dyDescent="0.3">
      <c r="A59" s="3" t="s">
        <v>437</v>
      </c>
      <c r="B59" s="4" t="s">
        <v>438</v>
      </c>
      <c r="C59" s="3" t="s">
        <v>52</v>
      </c>
      <c r="D59" s="3" t="s">
        <v>439</v>
      </c>
      <c r="E59" s="3" t="s">
        <v>54</v>
      </c>
      <c r="F59" s="3" t="s">
        <v>212</v>
      </c>
      <c r="G59" s="3" t="s">
        <v>440</v>
      </c>
      <c r="H59" s="4" t="s">
        <v>57</v>
      </c>
      <c r="I59" s="4" t="s">
        <v>441</v>
      </c>
      <c r="J59" s="4" t="s">
        <v>442</v>
      </c>
      <c r="K59" s="4" t="s">
        <v>280</v>
      </c>
      <c r="L59" s="5">
        <v>19.04</v>
      </c>
      <c r="M59" s="5">
        <f t="shared" si="0"/>
        <v>70.518518518518519</v>
      </c>
      <c r="N59" s="6">
        <v>0.75</v>
      </c>
      <c r="O59" s="6">
        <v>1</v>
      </c>
      <c r="P59" s="5">
        <f t="shared" si="1"/>
        <v>87.5</v>
      </c>
      <c r="Q59" s="6">
        <v>0.5</v>
      </c>
      <c r="R59" s="6">
        <v>0.25</v>
      </c>
      <c r="S59" s="5">
        <f t="shared" si="2"/>
        <v>37.5</v>
      </c>
      <c r="T59" s="6">
        <v>0.6</v>
      </c>
      <c r="U59" s="6">
        <v>1</v>
      </c>
      <c r="V59" s="5">
        <f t="shared" si="3"/>
        <v>80</v>
      </c>
      <c r="W59" s="6">
        <v>0.5</v>
      </c>
      <c r="X59" s="6">
        <v>1</v>
      </c>
      <c r="Y59" s="5">
        <f t="shared" si="4"/>
        <v>75</v>
      </c>
      <c r="Z59" s="6">
        <v>0.5</v>
      </c>
      <c r="AA59" s="6">
        <v>0</v>
      </c>
      <c r="AB59" s="5">
        <f t="shared" si="5"/>
        <v>25</v>
      </c>
      <c r="AC59" s="5">
        <f t="shared" si="6"/>
        <v>61</v>
      </c>
      <c r="AD59" s="6">
        <v>0.77</v>
      </c>
      <c r="AE59" s="6">
        <v>0.83</v>
      </c>
      <c r="AF59" s="5">
        <f t="shared" si="7"/>
        <v>80</v>
      </c>
      <c r="AG59" s="6">
        <v>0.75</v>
      </c>
      <c r="AH59" s="6">
        <v>1</v>
      </c>
      <c r="AI59" s="5">
        <f t="shared" si="8"/>
        <v>87.5</v>
      </c>
      <c r="AJ59" s="6">
        <v>0.25</v>
      </c>
      <c r="AK59" s="6">
        <v>1</v>
      </c>
      <c r="AL59" s="5">
        <f t="shared" si="9"/>
        <v>62.5</v>
      </c>
      <c r="AM59" s="6">
        <v>1</v>
      </c>
      <c r="AN59" s="6">
        <v>1</v>
      </c>
      <c r="AO59" s="5">
        <f t="shared" si="10"/>
        <v>100</v>
      </c>
      <c r="AP59" s="6">
        <v>1</v>
      </c>
      <c r="AQ59" s="5">
        <f t="shared" si="11"/>
        <v>100</v>
      </c>
      <c r="AR59" s="5">
        <f t="shared" si="12"/>
        <v>84.444444444444443</v>
      </c>
      <c r="AS59" s="6">
        <v>1</v>
      </c>
      <c r="AT59" s="6">
        <v>0</v>
      </c>
      <c r="AU59" s="5">
        <f t="shared" si="13"/>
        <v>50</v>
      </c>
      <c r="AV59" s="6">
        <v>0.33</v>
      </c>
      <c r="AW59" s="5">
        <f t="shared" si="14"/>
        <v>33</v>
      </c>
      <c r="AX59" s="6">
        <v>1</v>
      </c>
      <c r="AY59" s="6">
        <v>1</v>
      </c>
      <c r="AZ59" s="5">
        <f t="shared" si="15"/>
        <v>100</v>
      </c>
      <c r="BA59" s="6">
        <v>1</v>
      </c>
      <c r="BB59" s="6">
        <v>0</v>
      </c>
      <c r="BC59" s="5">
        <f t="shared" si="16"/>
        <v>50</v>
      </c>
      <c r="BD59" s="6">
        <v>1</v>
      </c>
      <c r="BE59" s="5">
        <f t="shared" si="17"/>
        <v>100</v>
      </c>
    </row>
    <row r="60" spans="1:57" s="13" customFormat="1" ht="17.399999999999999" customHeight="1" x14ac:dyDescent="0.35">
      <c r="A60" s="8" t="s">
        <v>443</v>
      </c>
      <c r="B60" s="9"/>
      <c r="C60" s="10"/>
      <c r="D60" s="10"/>
      <c r="E60" s="10"/>
      <c r="F60" s="10"/>
      <c r="G60" s="10"/>
      <c r="H60" s="11"/>
      <c r="I60" s="11"/>
      <c r="J60" s="11"/>
      <c r="K60" s="11"/>
      <c r="L60" s="12">
        <f>AVERAGE(L4:L59)</f>
        <v>20.658035714285713</v>
      </c>
      <c r="M60" s="12">
        <f t="shared" ref="M60:BE60" si="18">AVERAGE(M4:M59)</f>
        <v>76.511243386243407</v>
      </c>
      <c r="N60" s="12">
        <f t="shared" si="18"/>
        <v>0.8794642857142857</v>
      </c>
      <c r="O60" s="12">
        <f t="shared" si="18"/>
        <v>0.8883928571428571</v>
      </c>
      <c r="P60" s="12">
        <f t="shared" si="18"/>
        <v>88.392857142857139</v>
      </c>
      <c r="Q60" s="12">
        <f t="shared" si="18"/>
        <v>0.6050000000000002</v>
      </c>
      <c r="R60" s="12">
        <f t="shared" si="18"/>
        <v>0.5044642857142857</v>
      </c>
      <c r="S60" s="12">
        <f t="shared" si="18"/>
        <v>55.473214285714285</v>
      </c>
      <c r="T60" s="12">
        <f t="shared" si="18"/>
        <v>0.74642857142857177</v>
      </c>
      <c r="U60" s="12">
        <f t="shared" si="18"/>
        <v>0.9642857142857143</v>
      </c>
      <c r="V60" s="12">
        <f t="shared" si="18"/>
        <v>85.535714285714292</v>
      </c>
      <c r="W60" s="12">
        <f t="shared" si="18"/>
        <v>0.9196428571428571</v>
      </c>
      <c r="X60" s="12">
        <f t="shared" si="18"/>
        <v>0.99749999999999994</v>
      </c>
      <c r="Y60" s="12">
        <f t="shared" si="18"/>
        <v>95.857142857142861</v>
      </c>
      <c r="Z60" s="12">
        <f t="shared" si="18"/>
        <v>0.68392857142857122</v>
      </c>
      <c r="AA60" s="12">
        <f t="shared" si="18"/>
        <v>0.5892857142857143</v>
      </c>
      <c r="AB60" s="12">
        <f t="shared" si="18"/>
        <v>63.660714285714285</v>
      </c>
      <c r="AC60" s="12">
        <f t="shared" si="18"/>
        <v>77.783928571428547</v>
      </c>
      <c r="AD60" s="12">
        <f t="shared" si="18"/>
        <v>0.83857142857142875</v>
      </c>
      <c r="AE60" s="12">
        <f t="shared" si="18"/>
        <v>0.89267857142857132</v>
      </c>
      <c r="AF60" s="12">
        <f t="shared" si="18"/>
        <v>86.5625</v>
      </c>
      <c r="AG60" s="12">
        <f t="shared" si="18"/>
        <v>0.92714285714285716</v>
      </c>
      <c r="AH60" s="12">
        <f t="shared" si="18"/>
        <v>0.9642857142857143</v>
      </c>
      <c r="AI60" s="12">
        <f t="shared" si="18"/>
        <v>94.571428571428569</v>
      </c>
      <c r="AJ60" s="12">
        <f t="shared" si="18"/>
        <v>0.7321428571428571</v>
      </c>
      <c r="AK60" s="12">
        <f t="shared" si="18"/>
        <v>0.875</v>
      </c>
      <c r="AL60" s="12">
        <f t="shared" si="18"/>
        <v>80.357142857142861</v>
      </c>
      <c r="AM60" s="12">
        <f t="shared" si="18"/>
        <v>0.75</v>
      </c>
      <c r="AN60" s="12">
        <f t="shared" si="18"/>
        <v>0.7678571428571429</v>
      </c>
      <c r="AO60" s="12">
        <f t="shared" si="18"/>
        <v>75.892857142857139</v>
      </c>
      <c r="AP60" s="12">
        <f t="shared" si="18"/>
        <v>0.6964285714285714</v>
      </c>
      <c r="AQ60" s="12">
        <f t="shared" si="18"/>
        <v>69.642857142857139</v>
      </c>
      <c r="AR60" s="12">
        <f t="shared" si="18"/>
        <v>82.712301587301553</v>
      </c>
      <c r="AS60" s="12">
        <f t="shared" si="18"/>
        <v>0.9241071428571429</v>
      </c>
      <c r="AT60" s="12">
        <f t="shared" si="18"/>
        <v>0.3392857142857143</v>
      </c>
      <c r="AU60" s="12">
        <f t="shared" si="18"/>
        <v>63.169642857142854</v>
      </c>
      <c r="AV60" s="12">
        <f t="shared" si="18"/>
        <v>0.77946428571428572</v>
      </c>
      <c r="AW60" s="12">
        <f t="shared" si="18"/>
        <v>77.946428571428569</v>
      </c>
      <c r="AX60" s="12">
        <f t="shared" si="18"/>
        <v>0.9375</v>
      </c>
      <c r="AY60" s="12">
        <f t="shared" si="18"/>
        <v>0.39285714285714285</v>
      </c>
      <c r="AZ60" s="12">
        <f t="shared" si="18"/>
        <v>66.517857142857139</v>
      </c>
      <c r="BA60" s="12">
        <f t="shared" si="18"/>
        <v>0.8660714285714286</v>
      </c>
      <c r="BB60" s="12">
        <f t="shared" si="18"/>
        <v>0.51464285714285718</v>
      </c>
      <c r="BC60" s="12">
        <f t="shared" si="18"/>
        <v>69.035714285714292</v>
      </c>
      <c r="BD60" s="12">
        <f t="shared" si="18"/>
        <v>0.68499999999999994</v>
      </c>
      <c r="BE60" s="12">
        <f t="shared" si="18"/>
        <v>68.5</v>
      </c>
    </row>
  </sheetData>
  <mergeCells count="33">
    <mergeCell ref="L1:L3"/>
    <mergeCell ref="A1:A3"/>
    <mergeCell ref="B1:B3"/>
    <mergeCell ref="C1:C3"/>
    <mergeCell ref="D1:D3"/>
    <mergeCell ref="E1:E3"/>
    <mergeCell ref="F1:F3"/>
    <mergeCell ref="G1:G3"/>
    <mergeCell ref="H1:H3"/>
    <mergeCell ref="I1:I3"/>
    <mergeCell ref="J1:J3"/>
    <mergeCell ref="K1:K3"/>
    <mergeCell ref="AR2:AR3"/>
    <mergeCell ref="M1:M3"/>
    <mergeCell ref="N1:AC1"/>
    <mergeCell ref="AD1:AR1"/>
    <mergeCell ref="AS1:BE1"/>
    <mergeCell ref="N2:P2"/>
    <mergeCell ref="Q2:S2"/>
    <mergeCell ref="T2:V2"/>
    <mergeCell ref="W2:Y2"/>
    <mergeCell ref="Z2:AB2"/>
    <mergeCell ref="AC2:AC3"/>
    <mergeCell ref="AD2:AF2"/>
    <mergeCell ref="AG2:AI2"/>
    <mergeCell ref="AJ2:AL2"/>
    <mergeCell ref="AM2:AO2"/>
    <mergeCell ref="AP2:AQ2"/>
    <mergeCell ref="AS2:AU2"/>
    <mergeCell ref="AV2:AW2"/>
    <mergeCell ref="AX2:AZ2"/>
    <mergeCell ref="BA2:BC2"/>
    <mergeCell ref="BD2:BE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3"/>
  <sheetViews>
    <sheetView workbookViewId="0">
      <selection activeCell="L13" sqref="L13:AJ13"/>
    </sheetView>
  </sheetViews>
  <sheetFormatPr defaultRowHeight="15.6" x14ac:dyDescent="0.3"/>
  <cols>
    <col min="1" max="1" width="36.19921875" bestFit="1" customWidth="1"/>
    <col min="2" max="2" width="11.5" customWidth="1"/>
  </cols>
  <sheetData>
    <row r="1" spans="1:36" x14ac:dyDescent="0.3">
      <c r="A1" s="25" t="s">
        <v>0</v>
      </c>
      <c r="B1" s="25" t="s">
        <v>1</v>
      </c>
      <c r="C1" s="25" t="s">
        <v>2</v>
      </c>
      <c r="D1" s="25" t="s">
        <v>3</v>
      </c>
      <c r="E1" s="25" t="s">
        <v>4</v>
      </c>
      <c r="F1" s="25" t="s">
        <v>5</v>
      </c>
      <c r="G1" s="25" t="s">
        <v>6</v>
      </c>
      <c r="H1" s="25" t="s">
        <v>7</v>
      </c>
      <c r="I1" s="25" t="s">
        <v>8</v>
      </c>
      <c r="J1" s="25" t="s">
        <v>9</v>
      </c>
      <c r="K1" s="25" t="s">
        <v>10</v>
      </c>
      <c r="L1" s="25" t="s">
        <v>452</v>
      </c>
      <c r="M1" s="25" t="s">
        <v>12</v>
      </c>
      <c r="N1" s="25" t="s">
        <v>13</v>
      </c>
      <c r="O1" s="25"/>
      <c r="P1" s="25"/>
      <c r="Q1" s="25"/>
      <c r="R1" s="25"/>
      <c r="S1" s="25"/>
      <c r="T1" s="25"/>
      <c r="U1" s="25" t="s">
        <v>14</v>
      </c>
      <c r="V1" s="25"/>
      <c r="W1" s="25"/>
      <c r="X1" s="25"/>
      <c r="Y1" s="25"/>
      <c r="Z1" s="25"/>
      <c r="AA1" s="25"/>
      <c r="AB1" s="25" t="s">
        <v>15</v>
      </c>
      <c r="AC1" s="25"/>
      <c r="AD1" s="25"/>
      <c r="AE1" s="25"/>
      <c r="AF1" s="25"/>
      <c r="AG1" s="25"/>
      <c r="AH1" s="25"/>
      <c r="AI1" s="25"/>
      <c r="AJ1" s="25"/>
    </row>
    <row r="2" spans="1:36" ht="31.2" x14ac:dyDescent="0.3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16" t="s">
        <v>23</v>
      </c>
      <c r="O2" s="16" t="s">
        <v>24</v>
      </c>
      <c r="P2" s="16" t="s">
        <v>25</v>
      </c>
      <c r="Q2" s="16" t="s">
        <v>26</v>
      </c>
      <c r="R2" s="16" t="s">
        <v>27</v>
      </c>
      <c r="S2" s="16" t="s">
        <v>28</v>
      </c>
      <c r="T2" s="2" t="s">
        <v>21</v>
      </c>
      <c r="U2" s="16" t="s">
        <v>29</v>
      </c>
      <c r="V2" s="16" t="s">
        <v>30</v>
      </c>
      <c r="W2" s="16" t="s">
        <v>31</v>
      </c>
      <c r="X2" s="16" t="s">
        <v>32</v>
      </c>
      <c r="Y2" s="16" t="s">
        <v>33</v>
      </c>
      <c r="Z2" s="16" t="s">
        <v>34</v>
      </c>
      <c r="AA2" s="2" t="s">
        <v>21</v>
      </c>
      <c r="AB2" s="16" t="s">
        <v>35</v>
      </c>
      <c r="AC2" s="16" t="s">
        <v>36</v>
      </c>
      <c r="AD2" s="16" t="s">
        <v>37</v>
      </c>
      <c r="AE2" s="16" t="s">
        <v>38</v>
      </c>
      <c r="AF2" s="16" t="s">
        <v>39</v>
      </c>
      <c r="AG2" s="16" t="s">
        <v>40</v>
      </c>
      <c r="AH2" s="16" t="s">
        <v>41</v>
      </c>
      <c r="AI2" s="16" t="s">
        <v>42</v>
      </c>
      <c r="AJ2" s="2" t="s">
        <v>21</v>
      </c>
    </row>
    <row r="3" spans="1:36" x14ac:dyDescent="0.3">
      <c r="A3" s="17" t="s">
        <v>453</v>
      </c>
      <c r="B3" s="18" t="s">
        <v>454</v>
      </c>
      <c r="C3" s="17" t="s">
        <v>52</v>
      </c>
      <c r="D3" s="17" t="s">
        <v>227</v>
      </c>
      <c r="E3" s="17" t="s">
        <v>64</v>
      </c>
      <c r="F3" s="17" t="s">
        <v>455</v>
      </c>
      <c r="G3" s="17" t="s">
        <v>456</v>
      </c>
      <c r="H3" s="18" t="s">
        <v>57</v>
      </c>
      <c r="I3" s="18" t="s">
        <v>457</v>
      </c>
      <c r="J3" s="18" t="s">
        <v>458</v>
      </c>
      <c r="K3" s="18" t="s">
        <v>459</v>
      </c>
      <c r="L3" s="5">
        <v>16.89</v>
      </c>
      <c r="M3" s="19">
        <f t="shared" ref="M3:M12" si="0">L3/20*100</f>
        <v>84.45</v>
      </c>
      <c r="N3" s="20">
        <v>1</v>
      </c>
      <c r="O3" s="20">
        <v>1</v>
      </c>
      <c r="P3" s="20">
        <v>0.28999999999999998</v>
      </c>
      <c r="Q3" s="20">
        <v>1</v>
      </c>
      <c r="R3" s="20">
        <v>0</v>
      </c>
      <c r="S3" s="20">
        <v>1</v>
      </c>
      <c r="T3" s="5">
        <f t="shared" ref="T3:T12" si="1">AVERAGE(N3:S3)*100</f>
        <v>71.5</v>
      </c>
      <c r="U3" s="20">
        <v>0.2</v>
      </c>
      <c r="V3" s="20">
        <v>1</v>
      </c>
      <c r="W3" s="20">
        <v>1</v>
      </c>
      <c r="X3" s="20">
        <v>1</v>
      </c>
      <c r="Y3" s="20">
        <v>1</v>
      </c>
      <c r="Z3" s="20">
        <v>1</v>
      </c>
      <c r="AA3" s="5">
        <f t="shared" ref="AA3:AA12" si="2">AVERAGE(U3:Z3)*100</f>
        <v>86.666666666666671</v>
      </c>
      <c r="AB3" s="20">
        <v>0.6</v>
      </c>
      <c r="AC3" s="20">
        <v>1</v>
      </c>
      <c r="AD3" s="20">
        <v>1</v>
      </c>
      <c r="AE3" s="20">
        <v>0.8</v>
      </c>
      <c r="AF3" s="20">
        <v>1</v>
      </c>
      <c r="AG3" s="20">
        <v>1</v>
      </c>
      <c r="AH3" s="20">
        <v>1</v>
      </c>
      <c r="AI3" s="20">
        <v>1</v>
      </c>
      <c r="AJ3" s="5">
        <f t="shared" ref="AJ3:AJ12" si="3">AVERAGE(AB3:AI3)*100</f>
        <v>92.5</v>
      </c>
    </row>
    <row r="4" spans="1:36" x14ac:dyDescent="0.3">
      <c r="A4" s="17" t="s">
        <v>460</v>
      </c>
      <c r="B4" s="18" t="s">
        <v>461</v>
      </c>
      <c r="C4" s="17" t="s">
        <v>52</v>
      </c>
      <c r="D4" s="17" t="s">
        <v>462</v>
      </c>
      <c r="E4" s="17" t="s">
        <v>64</v>
      </c>
      <c r="F4" s="17" t="s">
        <v>228</v>
      </c>
      <c r="G4" s="17" t="s">
        <v>66</v>
      </c>
      <c r="H4" s="18" t="s">
        <v>57</v>
      </c>
      <c r="I4" s="18" t="s">
        <v>463</v>
      </c>
      <c r="J4" s="18" t="s">
        <v>464</v>
      </c>
      <c r="K4" s="18" t="s">
        <v>465</v>
      </c>
      <c r="L4" s="5">
        <v>15.64</v>
      </c>
      <c r="M4" s="19">
        <f t="shared" si="0"/>
        <v>78.2</v>
      </c>
      <c r="N4" s="20">
        <v>1</v>
      </c>
      <c r="O4" s="20">
        <v>0.6</v>
      </c>
      <c r="P4" s="20">
        <v>0</v>
      </c>
      <c r="Q4" s="20">
        <v>1</v>
      </c>
      <c r="R4" s="20">
        <v>1</v>
      </c>
      <c r="S4" s="20">
        <v>1</v>
      </c>
      <c r="T4" s="5">
        <f t="shared" si="1"/>
        <v>76.666666666666657</v>
      </c>
      <c r="U4" s="20">
        <v>0.2</v>
      </c>
      <c r="V4" s="20">
        <v>1</v>
      </c>
      <c r="W4" s="20">
        <v>1</v>
      </c>
      <c r="X4" s="20">
        <v>0.89</v>
      </c>
      <c r="Y4" s="20">
        <v>1</v>
      </c>
      <c r="Z4" s="20">
        <v>1</v>
      </c>
      <c r="AA4" s="5">
        <f t="shared" si="2"/>
        <v>84.833333333333329</v>
      </c>
      <c r="AB4" s="20">
        <v>0.2</v>
      </c>
      <c r="AC4" s="20">
        <v>1</v>
      </c>
      <c r="AD4" s="20">
        <v>1</v>
      </c>
      <c r="AE4" s="20">
        <v>1</v>
      </c>
      <c r="AF4" s="20">
        <v>0.75</v>
      </c>
      <c r="AG4" s="20">
        <v>0</v>
      </c>
      <c r="AH4" s="20">
        <v>1</v>
      </c>
      <c r="AI4" s="20">
        <v>1</v>
      </c>
      <c r="AJ4" s="5">
        <f t="shared" si="3"/>
        <v>74.375</v>
      </c>
    </row>
    <row r="5" spans="1:36" x14ac:dyDescent="0.3">
      <c r="A5" s="17" t="s">
        <v>466</v>
      </c>
      <c r="B5" s="18" t="s">
        <v>467</v>
      </c>
      <c r="C5" s="17" t="s">
        <v>52</v>
      </c>
      <c r="D5" s="17" t="s">
        <v>96</v>
      </c>
      <c r="E5" s="17" t="s">
        <v>64</v>
      </c>
      <c r="F5" s="17" t="s">
        <v>468</v>
      </c>
      <c r="G5" s="17" t="s">
        <v>469</v>
      </c>
      <c r="H5" s="18" t="s">
        <v>57</v>
      </c>
      <c r="I5" s="18" t="s">
        <v>127</v>
      </c>
      <c r="J5" s="18" t="s">
        <v>470</v>
      </c>
      <c r="K5" s="18" t="s">
        <v>471</v>
      </c>
      <c r="L5" s="5">
        <v>16.37</v>
      </c>
      <c r="M5" s="19">
        <f t="shared" si="0"/>
        <v>81.849999999999994</v>
      </c>
      <c r="N5" s="20">
        <v>0.67</v>
      </c>
      <c r="O5" s="20">
        <v>0.2</v>
      </c>
      <c r="P5" s="20">
        <v>0</v>
      </c>
      <c r="Q5" s="20">
        <v>1</v>
      </c>
      <c r="R5" s="20">
        <v>1</v>
      </c>
      <c r="S5" s="20">
        <v>1</v>
      </c>
      <c r="T5" s="5">
        <f t="shared" si="1"/>
        <v>64.5</v>
      </c>
      <c r="U5" s="20">
        <v>0.6</v>
      </c>
      <c r="V5" s="20">
        <v>1</v>
      </c>
      <c r="W5" s="20">
        <v>1</v>
      </c>
      <c r="X5" s="20">
        <v>1</v>
      </c>
      <c r="Y5" s="20">
        <v>1</v>
      </c>
      <c r="Z5" s="20">
        <v>1</v>
      </c>
      <c r="AA5" s="5">
        <f t="shared" si="2"/>
        <v>93.333333333333329</v>
      </c>
      <c r="AB5" s="20">
        <v>0.4</v>
      </c>
      <c r="AC5" s="20">
        <v>1</v>
      </c>
      <c r="AD5" s="20">
        <v>1</v>
      </c>
      <c r="AE5" s="20">
        <v>1</v>
      </c>
      <c r="AF5" s="20">
        <v>0.5</v>
      </c>
      <c r="AG5" s="20">
        <v>1</v>
      </c>
      <c r="AH5" s="20">
        <v>1</v>
      </c>
      <c r="AI5" s="20">
        <v>1</v>
      </c>
      <c r="AJ5" s="5">
        <f t="shared" si="3"/>
        <v>86.25</v>
      </c>
    </row>
    <row r="6" spans="1:36" x14ac:dyDescent="0.3">
      <c r="A6" s="17" t="s">
        <v>472</v>
      </c>
      <c r="B6" s="18" t="s">
        <v>473</v>
      </c>
      <c r="C6" s="17" t="s">
        <v>52</v>
      </c>
      <c r="D6" s="17" t="s">
        <v>474</v>
      </c>
      <c r="E6" s="17" t="s">
        <v>73</v>
      </c>
      <c r="F6" s="17" t="s">
        <v>364</v>
      </c>
      <c r="G6" s="17" t="s">
        <v>475</v>
      </c>
      <c r="H6" s="18" t="s">
        <v>57</v>
      </c>
      <c r="I6" s="18" t="s">
        <v>476</v>
      </c>
      <c r="J6" s="18" t="s">
        <v>477</v>
      </c>
      <c r="K6" s="18" t="s">
        <v>478</v>
      </c>
      <c r="L6" s="5">
        <v>11.18</v>
      </c>
      <c r="M6" s="19">
        <f t="shared" si="0"/>
        <v>55.899999999999991</v>
      </c>
      <c r="N6" s="20">
        <v>0.67</v>
      </c>
      <c r="O6" s="20">
        <v>0.4</v>
      </c>
      <c r="P6" s="20">
        <v>0.43</v>
      </c>
      <c r="Q6" s="20">
        <v>1</v>
      </c>
      <c r="R6" s="20">
        <v>1</v>
      </c>
      <c r="S6" s="20">
        <v>1</v>
      </c>
      <c r="T6" s="5">
        <f t="shared" si="1"/>
        <v>75</v>
      </c>
      <c r="U6" s="20">
        <v>0.2</v>
      </c>
      <c r="V6" s="20">
        <v>0</v>
      </c>
      <c r="W6" s="20">
        <v>0</v>
      </c>
      <c r="X6" s="20">
        <v>0.89</v>
      </c>
      <c r="Y6" s="20">
        <v>0</v>
      </c>
      <c r="Z6" s="20">
        <v>0</v>
      </c>
      <c r="AA6" s="5">
        <f t="shared" si="2"/>
        <v>18.166666666666668</v>
      </c>
      <c r="AB6" s="20">
        <v>0.4</v>
      </c>
      <c r="AC6" s="20">
        <v>1</v>
      </c>
      <c r="AD6" s="20">
        <v>1</v>
      </c>
      <c r="AE6" s="20">
        <v>0.2</v>
      </c>
      <c r="AF6" s="20">
        <v>1</v>
      </c>
      <c r="AG6" s="20">
        <v>0</v>
      </c>
      <c r="AH6" s="20">
        <v>1</v>
      </c>
      <c r="AI6" s="20">
        <v>1</v>
      </c>
      <c r="AJ6" s="5">
        <f t="shared" si="3"/>
        <v>70</v>
      </c>
    </row>
    <row r="7" spans="1:36" x14ac:dyDescent="0.3">
      <c r="A7" s="17" t="s">
        <v>479</v>
      </c>
      <c r="B7" s="18" t="s">
        <v>480</v>
      </c>
      <c r="C7" s="17" t="s">
        <v>52</v>
      </c>
      <c r="D7" s="17" t="s">
        <v>291</v>
      </c>
      <c r="E7" s="17" t="s">
        <v>64</v>
      </c>
      <c r="F7" s="17" t="s">
        <v>481</v>
      </c>
      <c r="G7" s="17" t="s">
        <v>481</v>
      </c>
      <c r="H7" s="18" t="s">
        <v>57</v>
      </c>
      <c r="I7" s="18" t="s">
        <v>482</v>
      </c>
      <c r="J7" s="18" t="s">
        <v>483</v>
      </c>
      <c r="K7" s="18" t="s">
        <v>484</v>
      </c>
      <c r="L7" s="5">
        <v>15.42</v>
      </c>
      <c r="M7" s="19">
        <f t="shared" si="0"/>
        <v>77.100000000000009</v>
      </c>
      <c r="N7" s="20">
        <v>0.17</v>
      </c>
      <c r="O7" s="20">
        <v>0.6</v>
      </c>
      <c r="P7" s="20">
        <v>0</v>
      </c>
      <c r="Q7" s="20">
        <v>1</v>
      </c>
      <c r="R7" s="20">
        <v>1</v>
      </c>
      <c r="S7" s="20">
        <v>1</v>
      </c>
      <c r="T7" s="5">
        <f t="shared" si="1"/>
        <v>62.833333333333329</v>
      </c>
      <c r="U7" s="20">
        <v>0.2</v>
      </c>
      <c r="V7" s="20">
        <v>0.17</v>
      </c>
      <c r="W7" s="20">
        <v>1</v>
      </c>
      <c r="X7" s="20">
        <v>0.89</v>
      </c>
      <c r="Y7" s="20">
        <v>1</v>
      </c>
      <c r="Z7" s="20">
        <v>1</v>
      </c>
      <c r="AA7" s="5">
        <f t="shared" si="2"/>
        <v>71</v>
      </c>
      <c r="AB7" s="20">
        <v>0.4</v>
      </c>
      <c r="AC7" s="20">
        <v>1</v>
      </c>
      <c r="AD7" s="20">
        <v>1</v>
      </c>
      <c r="AE7" s="20">
        <v>1</v>
      </c>
      <c r="AF7" s="20">
        <v>1</v>
      </c>
      <c r="AG7" s="20">
        <v>1</v>
      </c>
      <c r="AH7" s="20">
        <v>1</v>
      </c>
      <c r="AI7" s="20">
        <v>1</v>
      </c>
      <c r="AJ7" s="5">
        <f t="shared" si="3"/>
        <v>92.5</v>
      </c>
    </row>
    <row r="8" spans="1:36" x14ac:dyDescent="0.3">
      <c r="A8" s="17" t="s">
        <v>485</v>
      </c>
      <c r="B8" s="18" t="s">
        <v>486</v>
      </c>
      <c r="C8" s="17" t="s">
        <v>52</v>
      </c>
      <c r="D8" s="17" t="s">
        <v>487</v>
      </c>
      <c r="E8" s="17" t="s">
        <v>54</v>
      </c>
      <c r="F8" s="17" t="s">
        <v>139</v>
      </c>
      <c r="G8" s="17" t="s">
        <v>488</v>
      </c>
      <c r="H8" s="18" t="s">
        <v>57</v>
      </c>
      <c r="I8" s="18" t="s">
        <v>489</v>
      </c>
      <c r="J8" s="18" t="s">
        <v>490</v>
      </c>
      <c r="K8" s="18" t="s">
        <v>491</v>
      </c>
      <c r="L8" s="5">
        <v>14</v>
      </c>
      <c r="M8" s="19">
        <f t="shared" si="0"/>
        <v>70</v>
      </c>
      <c r="N8" s="20">
        <v>1</v>
      </c>
      <c r="O8" s="20">
        <v>0.6</v>
      </c>
      <c r="P8" s="20">
        <v>0</v>
      </c>
      <c r="Q8" s="20">
        <v>1</v>
      </c>
      <c r="R8" s="20">
        <v>1</v>
      </c>
      <c r="S8" s="20">
        <v>1</v>
      </c>
      <c r="T8" s="5">
        <f t="shared" si="1"/>
        <v>76.666666666666657</v>
      </c>
      <c r="U8" s="20">
        <v>0.2</v>
      </c>
      <c r="V8" s="20">
        <v>0</v>
      </c>
      <c r="W8" s="20">
        <v>1</v>
      </c>
      <c r="X8" s="20">
        <v>1</v>
      </c>
      <c r="Y8" s="20">
        <v>0</v>
      </c>
      <c r="Z8" s="20">
        <v>1</v>
      </c>
      <c r="AA8" s="5">
        <f t="shared" si="2"/>
        <v>53.333333333333336</v>
      </c>
      <c r="AB8" s="20">
        <v>0.2</v>
      </c>
      <c r="AC8" s="20">
        <v>1</v>
      </c>
      <c r="AD8" s="20">
        <v>0</v>
      </c>
      <c r="AE8" s="20">
        <v>1</v>
      </c>
      <c r="AF8" s="20">
        <v>1</v>
      </c>
      <c r="AG8" s="20">
        <v>1</v>
      </c>
      <c r="AH8" s="20">
        <v>1</v>
      </c>
      <c r="AI8" s="20">
        <v>1</v>
      </c>
      <c r="AJ8" s="5">
        <f t="shared" si="3"/>
        <v>77.5</v>
      </c>
    </row>
    <row r="9" spans="1:36" x14ac:dyDescent="0.3">
      <c r="A9" s="17" t="s">
        <v>492</v>
      </c>
      <c r="B9" s="18" t="s">
        <v>493</v>
      </c>
      <c r="C9" s="17" t="s">
        <v>52</v>
      </c>
      <c r="D9" s="17" t="s">
        <v>110</v>
      </c>
      <c r="E9" s="17" t="s">
        <v>73</v>
      </c>
      <c r="F9" s="17" t="s">
        <v>494</v>
      </c>
      <c r="G9" s="17" t="s">
        <v>494</v>
      </c>
      <c r="H9" s="18" t="s">
        <v>57</v>
      </c>
      <c r="I9" s="18" t="s">
        <v>495</v>
      </c>
      <c r="J9" s="18" t="s">
        <v>496</v>
      </c>
      <c r="K9" s="18" t="s">
        <v>309</v>
      </c>
      <c r="L9" s="5">
        <v>17.09</v>
      </c>
      <c r="M9" s="19">
        <f t="shared" si="0"/>
        <v>85.45</v>
      </c>
      <c r="N9" s="20">
        <v>1</v>
      </c>
      <c r="O9" s="20">
        <v>1</v>
      </c>
      <c r="P9" s="20">
        <v>0.28999999999999998</v>
      </c>
      <c r="Q9" s="20">
        <v>1</v>
      </c>
      <c r="R9" s="20">
        <v>1</v>
      </c>
      <c r="S9" s="20">
        <v>1</v>
      </c>
      <c r="T9" s="5">
        <f t="shared" si="1"/>
        <v>88.166666666666671</v>
      </c>
      <c r="U9" s="20">
        <v>0.6</v>
      </c>
      <c r="V9" s="20">
        <v>1</v>
      </c>
      <c r="W9" s="20">
        <v>1</v>
      </c>
      <c r="X9" s="20">
        <v>1</v>
      </c>
      <c r="Y9" s="20">
        <v>0</v>
      </c>
      <c r="Z9" s="20">
        <v>1</v>
      </c>
      <c r="AA9" s="5">
        <f t="shared" si="2"/>
        <v>76.666666666666657</v>
      </c>
      <c r="AB9" s="20">
        <v>0.2</v>
      </c>
      <c r="AC9" s="20">
        <v>1</v>
      </c>
      <c r="AD9" s="20">
        <v>1</v>
      </c>
      <c r="AE9" s="20">
        <v>1</v>
      </c>
      <c r="AF9" s="20">
        <v>1</v>
      </c>
      <c r="AG9" s="20">
        <v>1</v>
      </c>
      <c r="AH9" s="20">
        <v>1</v>
      </c>
      <c r="AI9" s="20">
        <v>1</v>
      </c>
      <c r="AJ9" s="5">
        <f t="shared" si="3"/>
        <v>90</v>
      </c>
    </row>
    <row r="10" spans="1:36" x14ac:dyDescent="0.3">
      <c r="A10" s="17" t="s">
        <v>497</v>
      </c>
      <c r="B10" s="18" t="s">
        <v>498</v>
      </c>
      <c r="C10" s="17" t="s">
        <v>52</v>
      </c>
      <c r="D10" s="17" t="s">
        <v>499</v>
      </c>
      <c r="E10" s="17" t="s">
        <v>73</v>
      </c>
      <c r="F10" s="17" t="s">
        <v>481</v>
      </c>
      <c r="G10" s="17" t="s">
        <v>481</v>
      </c>
      <c r="H10" s="18" t="s">
        <v>57</v>
      </c>
      <c r="I10" s="18" t="s">
        <v>500</v>
      </c>
      <c r="J10" s="18" t="s">
        <v>230</v>
      </c>
      <c r="K10" s="18" t="s">
        <v>501</v>
      </c>
      <c r="L10" s="5">
        <v>13.08</v>
      </c>
      <c r="M10" s="19">
        <f t="shared" si="0"/>
        <v>65.400000000000006</v>
      </c>
      <c r="N10" s="20">
        <v>0.5</v>
      </c>
      <c r="O10" s="20">
        <v>0.2</v>
      </c>
      <c r="P10" s="20">
        <v>0.14000000000000001</v>
      </c>
      <c r="Q10" s="20">
        <v>0.86</v>
      </c>
      <c r="R10" s="20">
        <v>1</v>
      </c>
      <c r="S10" s="20">
        <v>0</v>
      </c>
      <c r="T10" s="5">
        <f t="shared" si="1"/>
        <v>45</v>
      </c>
      <c r="U10" s="20">
        <v>0.2</v>
      </c>
      <c r="V10" s="20">
        <v>0.33</v>
      </c>
      <c r="W10" s="20">
        <v>1</v>
      </c>
      <c r="X10" s="20">
        <v>0.44</v>
      </c>
      <c r="Y10" s="20">
        <v>0</v>
      </c>
      <c r="Z10" s="20">
        <v>1</v>
      </c>
      <c r="AA10" s="5">
        <f t="shared" si="2"/>
        <v>49.499999999999993</v>
      </c>
      <c r="AB10" s="20">
        <v>0.4</v>
      </c>
      <c r="AC10" s="20">
        <v>1</v>
      </c>
      <c r="AD10" s="20">
        <v>1</v>
      </c>
      <c r="AE10" s="20">
        <v>1</v>
      </c>
      <c r="AF10" s="20">
        <v>1</v>
      </c>
      <c r="AG10" s="20">
        <v>1</v>
      </c>
      <c r="AH10" s="20">
        <v>1</v>
      </c>
      <c r="AI10" s="20">
        <v>1</v>
      </c>
      <c r="AJ10" s="5">
        <f t="shared" si="3"/>
        <v>92.5</v>
      </c>
    </row>
    <row r="11" spans="1:36" x14ac:dyDescent="0.3">
      <c r="A11" s="17" t="s">
        <v>502</v>
      </c>
      <c r="B11" s="18" t="s">
        <v>503</v>
      </c>
      <c r="C11" s="17" t="s">
        <v>52</v>
      </c>
      <c r="D11" s="17" t="s">
        <v>504</v>
      </c>
      <c r="E11" s="17" t="s">
        <v>73</v>
      </c>
      <c r="F11" s="17" t="s">
        <v>505</v>
      </c>
      <c r="G11" s="17" t="s">
        <v>376</v>
      </c>
      <c r="H11" s="18" t="s">
        <v>57</v>
      </c>
      <c r="I11" s="18" t="s">
        <v>506</v>
      </c>
      <c r="J11" s="18" t="s">
        <v>507</v>
      </c>
      <c r="K11" s="18" t="s">
        <v>508</v>
      </c>
      <c r="L11" s="5">
        <v>10.64</v>
      </c>
      <c r="M11" s="19">
        <f t="shared" si="0"/>
        <v>53.2</v>
      </c>
      <c r="N11" s="20">
        <v>0.33</v>
      </c>
      <c r="O11" s="20">
        <v>0.4</v>
      </c>
      <c r="P11" s="20">
        <v>0.14000000000000001</v>
      </c>
      <c r="Q11" s="20">
        <v>1</v>
      </c>
      <c r="R11" s="20">
        <v>1</v>
      </c>
      <c r="S11" s="20">
        <v>0</v>
      </c>
      <c r="T11" s="5">
        <f t="shared" si="1"/>
        <v>47.833333333333336</v>
      </c>
      <c r="U11" s="20">
        <v>0.4</v>
      </c>
      <c r="V11" s="20">
        <v>0.17</v>
      </c>
      <c r="W11" s="20">
        <v>0.5</v>
      </c>
      <c r="X11" s="20">
        <v>1</v>
      </c>
      <c r="Y11" s="20">
        <v>0</v>
      </c>
      <c r="Z11" s="20">
        <v>1</v>
      </c>
      <c r="AA11" s="5">
        <f t="shared" si="2"/>
        <v>51.166666666666671</v>
      </c>
      <c r="AB11" s="20">
        <v>0.4</v>
      </c>
      <c r="AC11" s="20">
        <v>0</v>
      </c>
      <c r="AD11" s="20">
        <v>0</v>
      </c>
      <c r="AE11" s="20">
        <v>0.8</v>
      </c>
      <c r="AF11" s="20">
        <v>0.5</v>
      </c>
      <c r="AG11" s="20">
        <v>1</v>
      </c>
      <c r="AH11" s="20">
        <v>1</v>
      </c>
      <c r="AI11" s="20">
        <v>1</v>
      </c>
      <c r="AJ11" s="5">
        <f t="shared" si="3"/>
        <v>58.75</v>
      </c>
    </row>
    <row r="12" spans="1:36" x14ac:dyDescent="0.3">
      <c r="A12" s="17" t="s">
        <v>509</v>
      </c>
      <c r="B12" s="18" t="s">
        <v>510</v>
      </c>
      <c r="C12" s="17" t="s">
        <v>52</v>
      </c>
      <c r="D12" s="17" t="s">
        <v>511</v>
      </c>
      <c r="E12" s="17" t="s">
        <v>73</v>
      </c>
      <c r="F12" s="17" t="s">
        <v>512</v>
      </c>
      <c r="G12" s="17" t="s">
        <v>427</v>
      </c>
      <c r="H12" s="18" t="s">
        <v>57</v>
      </c>
      <c r="I12" s="18" t="s">
        <v>513</v>
      </c>
      <c r="J12" s="18" t="s">
        <v>514</v>
      </c>
      <c r="K12" s="18" t="s">
        <v>515</v>
      </c>
      <c r="L12" s="5">
        <v>13.41</v>
      </c>
      <c r="M12" s="19">
        <f t="shared" si="0"/>
        <v>67.05</v>
      </c>
      <c r="N12" s="20">
        <v>0.67</v>
      </c>
      <c r="O12" s="20">
        <v>0.6</v>
      </c>
      <c r="P12" s="20">
        <v>0.28999999999999998</v>
      </c>
      <c r="Q12" s="20">
        <v>1</v>
      </c>
      <c r="R12" s="20">
        <v>0</v>
      </c>
      <c r="S12" s="20">
        <v>1</v>
      </c>
      <c r="T12" s="5">
        <f t="shared" si="1"/>
        <v>59.333333333333336</v>
      </c>
      <c r="U12" s="20">
        <v>0.6</v>
      </c>
      <c r="V12" s="20">
        <v>0.5</v>
      </c>
      <c r="W12" s="20">
        <v>1</v>
      </c>
      <c r="X12" s="20">
        <v>0.56000000000000005</v>
      </c>
      <c r="Y12" s="20">
        <v>0</v>
      </c>
      <c r="Z12" s="20">
        <v>1</v>
      </c>
      <c r="AA12" s="5">
        <f t="shared" si="2"/>
        <v>61</v>
      </c>
      <c r="AB12" s="20">
        <v>0.2</v>
      </c>
      <c r="AC12" s="20">
        <v>1</v>
      </c>
      <c r="AD12" s="20">
        <v>0</v>
      </c>
      <c r="AE12" s="20">
        <v>1</v>
      </c>
      <c r="AF12" s="20">
        <v>1</v>
      </c>
      <c r="AG12" s="20">
        <v>1</v>
      </c>
      <c r="AH12" s="20">
        <v>1</v>
      </c>
      <c r="AI12" s="20">
        <v>1</v>
      </c>
      <c r="AJ12" s="5">
        <f t="shared" si="3"/>
        <v>77.5</v>
      </c>
    </row>
    <row r="13" spans="1:36" x14ac:dyDescent="0.3">
      <c r="A13" s="21" t="s">
        <v>443</v>
      </c>
      <c r="C13" s="17"/>
      <c r="D13" s="17"/>
      <c r="E13" s="17"/>
      <c r="F13" s="17"/>
      <c r="G13" s="17"/>
      <c r="H13" s="18"/>
      <c r="I13" s="18"/>
      <c r="J13" s="18"/>
      <c r="K13" s="18"/>
      <c r="L13" s="5">
        <f>AVERAGE(L3:L12)</f>
        <v>14.372</v>
      </c>
      <c r="M13" s="5">
        <f t="shared" ref="M13:AJ13" si="4">AVERAGE(M3:M12)</f>
        <v>71.86</v>
      </c>
      <c r="N13" s="5">
        <f t="shared" si="4"/>
        <v>0.70099999999999996</v>
      </c>
      <c r="O13" s="5">
        <f t="shared" si="4"/>
        <v>0.56000000000000005</v>
      </c>
      <c r="P13" s="5">
        <f t="shared" si="4"/>
        <v>0.158</v>
      </c>
      <c r="Q13" s="5">
        <f t="shared" si="4"/>
        <v>0.98599999999999999</v>
      </c>
      <c r="R13" s="5">
        <f t="shared" si="4"/>
        <v>0.8</v>
      </c>
      <c r="S13" s="5">
        <f t="shared" si="4"/>
        <v>0.8</v>
      </c>
      <c r="T13" s="5">
        <f t="shared" si="4"/>
        <v>66.75</v>
      </c>
      <c r="U13" s="5">
        <f t="shared" si="4"/>
        <v>0.33999999999999997</v>
      </c>
      <c r="V13" s="5">
        <f t="shared" si="4"/>
        <v>0.51700000000000002</v>
      </c>
      <c r="W13" s="5">
        <f t="shared" si="4"/>
        <v>0.85</v>
      </c>
      <c r="X13" s="5">
        <f t="shared" si="4"/>
        <v>0.86699999999999999</v>
      </c>
      <c r="Y13" s="5">
        <f t="shared" si="4"/>
        <v>0.4</v>
      </c>
      <c r="Z13" s="5">
        <f t="shared" si="4"/>
        <v>0.9</v>
      </c>
      <c r="AA13" s="5">
        <f t="shared" si="4"/>
        <v>64.566666666666663</v>
      </c>
      <c r="AB13" s="5">
        <f t="shared" si="4"/>
        <v>0.34</v>
      </c>
      <c r="AC13" s="5">
        <f t="shared" si="4"/>
        <v>0.9</v>
      </c>
      <c r="AD13" s="5">
        <f t="shared" si="4"/>
        <v>0.7</v>
      </c>
      <c r="AE13" s="5">
        <f t="shared" si="4"/>
        <v>0.88000000000000012</v>
      </c>
      <c r="AF13" s="5">
        <f t="shared" si="4"/>
        <v>0.875</v>
      </c>
      <c r="AG13" s="5">
        <f t="shared" si="4"/>
        <v>0.8</v>
      </c>
      <c r="AH13" s="5">
        <f t="shared" si="4"/>
        <v>1</v>
      </c>
      <c r="AI13" s="5">
        <f t="shared" si="4"/>
        <v>1</v>
      </c>
      <c r="AJ13" s="5">
        <f t="shared" si="4"/>
        <v>81.1875</v>
      </c>
    </row>
  </sheetData>
  <mergeCells count="16">
    <mergeCell ref="F1:F2"/>
    <mergeCell ref="A1:A2"/>
    <mergeCell ref="B1:B2"/>
    <mergeCell ref="C1:C2"/>
    <mergeCell ref="D1:D2"/>
    <mergeCell ref="E1:E2"/>
    <mergeCell ref="M1:M2"/>
    <mergeCell ref="N1:T1"/>
    <mergeCell ref="U1:AA1"/>
    <mergeCell ref="AB1:AJ1"/>
    <mergeCell ref="G1:G2"/>
    <mergeCell ref="H1:H2"/>
    <mergeCell ref="I1:I2"/>
    <mergeCell ref="J1:J2"/>
    <mergeCell ref="K1:K2"/>
    <mergeCell ref="L1:L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4"/>
  <sheetViews>
    <sheetView tabSelected="1" workbookViewId="0">
      <selection activeCell="V19" sqref="V19"/>
    </sheetView>
  </sheetViews>
  <sheetFormatPr defaultRowHeight="15.6" x14ac:dyDescent="0.3"/>
  <cols>
    <col min="1" max="1" width="32.59765625" style="7" customWidth="1"/>
    <col min="2" max="2" width="12.69921875" style="7" customWidth="1"/>
    <col min="3" max="16384" width="8.796875" style="7"/>
  </cols>
  <sheetData>
    <row r="1" spans="1:38" x14ac:dyDescent="0.3">
      <c r="A1" s="25" t="s">
        <v>0</v>
      </c>
      <c r="B1" s="25" t="s">
        <v>1</v>
      </c>
      <c r="C1" s="25" t="s">
        <v>2</v>
      </c>
      <c r="D1" s="25" t="s">
        <v>3</v>
      </c>
      <c r="E1" s="25" t="s">
        <v>4</v>
      </c>
      <c r="F1" s="25" t="s">
        <v>5</v>
      </c>
      <c r="G1" s="25" t="s">
        <v>6</v>
      </c>
      <c r="H1" s="25" t="s">
        <v>7</v>
      </c>
      <c r="I1" s="25" t="s">
        <v>8</v>
      </c>
      <c r="J1" s="25" t="s">
        <v>9</v>
      </c>
      <c r="K1" s="25" t="s">
        <v>10</v>
      </c>
      <c r="L1" s="25" t="s">
        <v>444</v>
      </c>
      <c r="M1" s="25" t="s">
        <v>12</v>
      </c>
      <c r="N1" s="26" t="s">
        <v>13</v>
      </c>
      <c r="O1" s="26"/>
      <c r="P1" s="26"/>
      <c r="Q1" s="26"/>
      <c r="R1" s="26"/>
      <c r="S1" s="26"/>
      <c r="T1" s="26"/>
      <c r="U1" s="26"/>
      <c r="V1" s="25" t="s">
        <v>14</v>
      </c>
      <c r="W1" s="25"/>
      <c r="X1" s="25"/>
      <c r="Y1" s="25"/>
      <c r="Z1" s="25"/>
      <c r="AA1" s="25"/>
      <c r="AB1" s="25"/>
      <c r="AC1" s="25"/>
      <c r="AD1" s="25"/>
      <c r="AE1" s="25" t="s">
        <v>15</v>
      </c>
      <c r="AF1" s="25"/>
      <c r="AG1" s="25"/>
      <c r="AH1" s="25"/>
      <c r="AI1" s="25"/>
      <c r="AJ1" s="25"/>
      <c r="AK1" s="25"/>
      <c r="AL1" s="25"/>
    </row>
    <row r="2" spans="1:38" ht="31.2" x14ac:dyDescent="0.3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14" t="s">
        <v>23</v>
      </c>
      <c r="O2" s="14" t="s">
        <v>24</v>
      </c>
      <c r="P2" s="14" t="s">
        <v>25</v>
      </c>
      <c r="Q2" s="14" t="s">
        <v>26</v>
      </c>
      <c r="R2" s="14" t="s">
        <v>27</v>
      </c>
      <c r="S2" s="14" t="s">
        <v>28</v>
      </c>
      <c r="T2" s="14" t="s">
        <v>29</v>
      </c>
      <c r="U2" s="2" t="s">
        <v>21</v>
      </c>
      <c r="V2" s="14" t="s">
        <v>30</v>
      </c>
      <c r="W2" s="14" t="s">
        <v>31</v>
      </c>
      <c r="X2" s="14" t="s">
        <v>32</v>
      </c>
      <c r="Y2" s="14" t="s">
        <v>33</v>
      </c>
      <c r="Z2" s="14" t="s">
        <v>34</v>
      </c>
      <c r="AA2" s="14" t="s">
        <v>35</v>
      </c>
      <c r="AB2" s="14" t="s">
        <v>36</v>
      </c>
      <c r="AC2" s="14" t="s">
        <v>37</v>
      </c>
      <c r="AD2" s="2" t="s">
        <v>21</v>
      </c>
      <c r="AE2" s="14" t="s">
        <v>38</v>
      </c>
      <c r="AF2" s="14" t="s">
        <v>39</v>
      </c>
      <c r="AG2" s="14" t="s">
        <v>40</v>
      </c>
      <c r="AH2" s="14" t="s">
        <v>41</v>
      </c>
      <c r="AI2" s="14" t="s">
        <v>42</v>
      </c>
      <c r="AJ2" s="14" t="s">
        <v>43</v>
      </c>
      <c r="AK2" s="14" t="s">
        <v>44</v>
      </c>
      <c r="AL2" s="2" t="s">
        <v>21</v>
      </c>
    </row>
    <row r="3" spans="1:38" x14ac:dyDescent="0.3">
      <c r="A3" s="3" t="s">
        <v>445</v>
      </c>
      <c r="B3" s="4" t="s">
        <v>446</v>
      </c>
      <c r="C3" s="3" t="s">
        <v>52</v>
      </c>
      <c r="D3" s="3" t="s">
        <v>447</v>
      </c>
      <c r="E3" s="3" t="s">
        <v>73</v>
      </c>
      <c r="F3" s="3" t="s">
        <v>448</v>
      </c>
      <c r="G3" s="3" t="s">
        <v>269</v>
      </c>
      <c r="H3" s="4" t="s">
        <v>57</v>
      </c>
      <c r="I3" s="4" t="s">
        <v>449</v>
      </c>
      <c r="J3" s="4" t="s">
        <v>450</v>
      </c>
      <c r="K3" s="4" t="s">
        <v>451</v>
      </c>
      <c r="L3" s="5">
        <v>15.81</v>
      </c>
      <c r="M3" s="5">
        <f t="shared" ref="M3" si="0">L3/22*100</f>
        <v>71.86363636363636</v>
      </c>
      <c r="N3" s="6">
        <v>0.43</v>
      </c>
      <c r="O3" s="6">
        <v>0.75</v>
      </c>
      <c r="P3" s="6">
        <v>0.75</v>
      </c>
      <c r="Q3" s="6">
        <v>1</v>
      </c>
      <c r="R3" s="6">
        <v>1</v>
      </c>
      <c r="S3" s="6">
        <v>0</v>
      </c>
      <c r="T3" s="6">
        <v>1</v>
      </c>
      <c r="U3" s="5">
        <f t="shared" ref="U3" si="1">AVERAGE(N3:T3)*100</f>
        <v>70.428571428571431</v>
      </c>
      <c r="V3" s="6">
        <v>1</v>
      </c>
      <c r="W3" s="6">
        <v>0.8</v>
      </c>
      <c r="X3" s="6">
        <v>0.71</v>
      </c>
      <c r="Y3" s="6">
        <v>0.56999999999999995</v>
      </c>
      <c r="Z3" s="6">
        <v>1</v>
      </c>
      <c r="AA3" s="6">
        <v>1</v>
      </c>
      <c r="AB3" s="6">
        <v>0.75</v>
      </c>
      <c r="AC3" s="6">
        <v>1</v>
      </c>
      <c r="AD3" s="5">
        <f t="shared" ref="AD3" si="2">AVERAGE(V3:AC3)*100</f>
        <v>85.375</v>
      </c>
      <c r="AE3" s="6">
        <v>0.75</v>
      </c>
      <c r="AF3" s="6">
        <v>0.83</v>
      </c>
      <c r="AG3" s="6">
        <v>0.33</v>
      </c>
      <c r="AH3" s="6">
        <v>0.38</v>
      </c>
      <c r="AI3" s="6">
        <v>0.75</v>
      </c>
      <c r="AJ3" s="6">
        <v>0</v>
      </c>
      <c r="AK3" s="6">
        <v>1</v>
      </c>
      <c r="AL3" s="5">
        <f t="shared" ref="AL3" si="3">AVERAGE(AE3:AK3)*100</f>
        <v>57.714285714285715</v>
      </c>
    </row>
    <row r="4" spans="1:38" ht="18" x14ac:dyDescent="0.35">
      <c r="A4" s="8" t="s">
        <v>443</v>
      </c>
      <c r="B4" s="8"/>
      <c r="C4" s="15"/>
      <c r="D4" s="15"/>
      <c r="E4" s="15"/>
      <c r="F4" s="15"/>
      <c r="G4" s="15"/>
      <c r="H4" s="8"/>
      <c r="I4" s="8"/>
      <c r="J4" s="8"/>
      <c r="K4" s="8"/>
      <c r="L4" s="12">
        <v>15.81</v>
      </c>
      <c r="M4" s="12">
        <v>15.81</v>
      </c>
      <c r="N4" s="12">
        <v>15.81</v>
      </c>
      <c r="O4" s="12">
        <v>15.81</v>
      </c>
      <c r="P4" s="12">
        <v>15.81</v>
      </c>
      <c r="Q4" s="12">
        <v>15.81</v>
      </c>
      <c r="R4" s="12">
        <v>15.81</v>
      </c>
      <c r="S4" s="12">
        <v>15.81</v>
      </c>
      <c r="T4" s="12">
        <v>15.81</v>
      </c>
      <c r="U4" s="12">
        <v>15.81</v>
      </c>
      <c r="V4" s="12">
        <v>15.81</v>
      </c>
      <c r="W4" s="12">
        <v>15.81</v>
      </c>
      <c r="X4" s="12">
        <v>15.81</v>
      </c>
      <c r="Y4" s="12">
        <v>15.81</v>
      </c>
      <c r="Z4" s="12">
        <v>15.81</v>
      </c>
      <c r="AA4" s="12">
        <v>15.81</v>
      </c>
      <c r="AB4" s="12">
        <v>15.81</v>
      </c>
      <c r="AC4" s="12">
        <v>15.81</v>
      </c>
      <c r="AD4" s="12">
        <v>15.81</v>
      </c>
      <c r="AE4" s="12">
        <v>15.81</v>
      </c>
      <c r="AF4" s="12">
        <v>15.81</v>
      </c>
      <c r="AG4" s="12">
        <v>15.81</v>
      </c>
      <c r="AH4" s="12">
        <v>15.81</v>
      </c>
      <c r="AI4" s="12">
        <v>15.81</v>
      </c>
      <c r="AJ4" s="12">
        <v>15.81</v>
      </c>
      <c r="AK4" s="12">
        <v>15.81</v>
      </c>
      <c r="AL4" s="12">
        <v>15.81</v>
      </c>
    </row>
  </sheetData>
  <mergeCells count="16">
    <mergeCell ref="F1:F2"/>
    <mergeCell ref="A1:A2"/>
    <mergeCell ref="B1:B2"/>
    <mergeCell ref="C1:C2"/>
    <mergeCell ref="D1:D2"/>
    <mergeCell ref="E1:E2"/>
    <mergeCell ref="M1:M2"/>
    <mergeCell ref="N1:U1"/>
    <mergeCell ref="V1:AD1"/>
    <mergeCell ref="AE1:AL1"/>
    <mergeCell ref="G1:G2"/>
    <mergeCell ref="H1:H2"/>
    <mergeCell ref="I1:I2"/>
    <mergeCell ref="J1:J2"/>
    <mergeCell ref="K1:K2"/>
    <mergeCell ref="L1:L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Руководитель ДОО</vt:lpstr>
      <vt:lpstr>Старший воспитатель</vt:lpstr>
      <vt:lpstr>Воспитатель</vt:lpstr>
      <vt:lpstr>Музыкальный руководитель</vt:lpstr>
      <vt:lpstr>Инструктор по физ-ре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2023-09-30T18:06:02Z</dcterms:created>
  <dcterms:modified xsi:type="dcterms:W3CDTF">2023-09-30T18:21:00Z</dcterms:modified>
</cp:coreProperties>
</file>