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inoi\OneDrive\Рабочий стол\"/>
    </mc:Choice>
  </mc:AlternateContent>
  <xr:revisionPtr revIDLastSave="0" documentId="13_ncr:1_{79A425F8-8843-4E13-BC4C-6AE03B437B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G32" i="1"/>
  <c r="G194" i="1" l="1"/>
  <c r="G195" i="1" s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3" i="1" l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9" i="1"/>
  <c r="L99" i="1"/>
  <c r="L100" i="1" s="1"/>
  <c r="L80" i="1"/>
  <c r="L81" i="1" s="1"/>
  <c r="L61" i="1"/>
  <c r="L62" i="1" s="1"/>
  <c r="L42" i="1"/>
  <c r="L43" i="1" s="1"/>
  <c r="L23" i="1"/>
  <c r="L24" i="1" s="1"/>
  <c r="J233" i="1"/>
  <c r="J213" i="1"/>
  <c r="J214" i="1"/>
  <c r="J194" i="1"/>
  <c r="J195" i="1" s="1"/>
  <c r="J175" i="1"/>
  <c r="J176" i="1" s="1"/>
  <c r="J156" i="1"/>
  <c r="J137" i="1"/>
  <c r="J138" i="1" s="1"/>
  <c r="J119" i="1"/>
  <c r="J99" i="1"/>
  <c r="J100" i="1" s="1"/>
  <c r="J80" i="1"/>
  <c r="J61" i="1"/>
  <c r="J62" i="1" s="1"/>
  <c r="J42" i="1"/>
  <c r="J43" i="1" s="1"/>
  <c r="J23" i="1"/>
  <c r="J24" i="1" s="1"/>
  <c r="I233" i="1"/>
  <c r="I213" i="1"/>
  <c r="I194" i="1"/>
  <c r="I195" i="1" s="1"/>
  <c r="I175" i="1"/>
  <c r="I176" i="1" s="1"/>
  <c r="I156" i="1"/>
  <c r="I157" i="1" s="1"/>
  <c r="I137" i="1"/>
  <c r="I138" i="1" s="1"/>
  <c r="I119" i="1"/>
  <c r="I99" i="1"/>
  <c r="I100" i="1" s="1"/>
  <c r="I80" i="1"/>
  <c r="I81" i="1" s="1"/>
  <c r="I61" i="1"/>
  <c r="I62" i="1"/>
  <c r="I42" i="1"/>
  <c r="I23" i="1"/>
  <c r="I24" i="1" s="1"/>
  <c r="H233" i="1"/>
  <c r="H213" i="1"/>
  <c r="H194" i="1"/>
  <c r="H195" i="1" s="1"/>
  <c r="H175" i="1"/>
  <c r="H156" i="1"/>
  <c r="H137" i="1"/>
  <c r="H119" i="1"/>
  <c r="H99" i="1"/>
  <c r="H80" i="1"/>
  <c r="H61" i="1"/>
  <c r="H42" i="1"/>
  <c r="H43" i="1" s="1"/>
  <c r="H23" i="1"/>
  <c r="G233" i="1"/>
  <c r="G213" i="1"/>
  <c r="G175" i="1"/>
  <c r="G156" i="1"/>
  <c r="G137" i="1"/>
  <c r="G119" i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A109" i="1"/>
  <c r="B233" i="1"/>
  <c r="A233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<sst xmlns="http://schemas.openxmlformats.org/spreadsheetml/2006/main" count="301" uniqueCount="102">
  <si>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</si>
  <si>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</si>
  <si>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</si>
  <si>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</si>
  <si>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</si>
  <si>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</si>
  <si>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</si>
  <si>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</si>
  <si>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</si>
  <si>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</si>
  <si>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</si>
  <si>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</si>
  <si>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</si>
  <si>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</si>
  <si>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</si>
  <si>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</si>
  <si>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</si>
  <si>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</si>
  <si>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</si>
  <si>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</si>
  <si>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</si>
  <si>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</si>
  <si>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</si>
  <si>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</si>
  <si>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</si>
  <si>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</si>
  <si>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</si>
  <si>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</si>
  <si>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</si>
  <si>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</si>
  <si>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</si>
  <si>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</si>
  <si>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</si>
  <si>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</si>
  <si>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</si>
  <si>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</si>
  <si>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</si>
  <si>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</si>
  <si>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</si>
  <si>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</si>
  <si>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</si>
  <si>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</si>
  <si>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</si>
  <si>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</si>
  <si>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</si>
  <si>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</si>
  <si>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</si>
  <si>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</si>
  <si>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</si>
  <si>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</si>
  <si>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</si>
  <si>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</si>
  <si>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</si>
  <si>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</si>
  <si>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</si>
  <si>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</si>
  <si>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</si>
  <si>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</si>
  <si>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</si>
  <si>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</si>
  <si>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</si>
  <si>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</si>
  <si>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</si>
  <si>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</si>
  <si>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</si>
  <si>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</si>
  <si>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</si>
  <si>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</si>
  <si>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</si>
  <si>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</si>
  <si>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</si>
  <si>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</si>
  <si>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</si>
  <si>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</si>
  <si>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</si>
  <si>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</si>
  <si>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</si>
  <si>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</si>
  <si>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</si>
  <si>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</si>
  <si>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</si>
  <si>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</si>
  <si>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</si>
  <si>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</si>
  <si>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</si>
  <si>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</si>
  <si>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</si>
  <si>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</si>
  <si>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</si>
  <si>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</si>
  <si>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</si>
  <si>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</si>
  <si>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</si>
  <si>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</si>
  <si>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</si>
  <si>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</si>
  <si>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</si>
  <si>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</si>
  <si>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</si>
  <si>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 xml:space="preserve">Директор </t>
  </si>
  <si>
    <t>01</t>
  </si>
  <si>
    <t>Юсупова Л.Р.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</si>
</sst>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topLeftCell="A51" zoomScale="142" zoomScaleNormal="142" zoomScaleSheetLayoutView="142" workbookViewId="0">
      <selection activeCell="I7" sqref="I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>
        <v>135</v>
      </c>
      <c r="D1" s="124"/>
      <c r="E1" s="124"/>
      <c r="F1" s="5" t="s">
        <v>14</v>
      </c>
      <c r="G1" s="4" t="s">
        <v>15</v>
      </c>
      <c r="H1" s="125" t="s">
        <v>99</v>
      </c>
      <c r="I1" s="125"/>
      <c r="J1" s="125"/>
      <c r="K1" s="125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6" t="s">
        <v>101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9" t="s">
        <v>100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63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64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77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78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87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88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85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47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48</v>
      </c>
      <c r="E12" s="43" t="s">
        <v>86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59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65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89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49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53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54</v>
      </c>
      <c r="L30" s="62"/>
    </row>
    <row r="31" spans="1:12" ht="15" x14ac:dyDescent="0.25">
      <c r="A31" s="37"/>
      <c r="B31" s="16"/>
      <c r="C31" s="17"/>
      <c r="D31" s="90" t="s">
        <v>48</v>
      </c>
      <c r="E31" s="43" t="s">
        <v>66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67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61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45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44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83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57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58</v>
      </c>
      <c r="L49" s="62"/>
    </row>
    <row r="50" spans="1:12" ht="15" x14ac:dyDescent="0.25">
      <c r="A50" s="15"/>
      <c r="B50" s="16"/>
      <c r="C50" s="17"/>
      <c r="D50" s="90" t="s">
        <v>48</v>
      </c>
      <c r="E50" s="43" t="s">
        <v>79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52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80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47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48</v>
      </c>
      <c r="E69" s="43" t="s">
        <v>69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55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62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70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71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81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50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68</v>
      </c>
      <c r="L87" s="62"/>
    </row>
    <row r="88" spans="1:12" ht="15" x14ac:dyDescent="0.25">
      <c r="A88" s="15"/>
      <c r="B88" s="16"/>
      <c r="C88" s="17"/>
      <c r="D88" s="90" t="s">
        <v>48</v>
      </c>
      <c r="E88" s="43" t="s">
        <v>82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15" x14ac:dyDescent="0.25">
      <c r="A101" s="9">
        <v>1</v>
      </c>
      <c r="B101" s="10">
        <v>6</v>
      </c>
      <c r="C101" s="11" t="s">
        <v>18</v>
      </c>
      <c r="D101" s="107"/>
      <c r="E101" s="108"/>
      <c r="F101" s="109"/>
      <c r="G101" s="110"/>
      <c r="H101" s="110"/>
      <c r="I101" s="110"/>
      <c r="J101" s="109"/>
      <c r="K101" s="60"/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/>
      <c r="E103" s="43"/>
      <c r="F103" s="64"/>
      <c r="G103" s="67"/>
      <c r="H103" s="67"/>
      <c r="I103" s="67"/>
      <c r="J103" s="64"/>
      <c r="K103" s="63"/>
      <c r="L103" s="62"/>
    </row>
    <row r="104" spans="1:12" ht="15" x14ac:dyDescent="0.25">
      <c r="A104" s="15"/>
      <c r="B104" s="16"/>
      <c r="C104" s="17"/>
      <c r="D104" s="20"/>
      <c r="E104" s="65"/>
      <c r="F104" s="64"/>
      <c r="G104" s="67"/>
      <c r="H104" s="67"/>
      <c r="I104" s="67"/>
      <c r="J104" s="64"/>
      <c r="K104" s="63"/>
      <c r="L104" s="62"/>
    </row>
    <row r="105" spans="1:12" ht="15" x14ac:dyDescent="0.25">
      <c r="A105" s="15"/>
      <c r="B105" s="16"/>
      <c r="C105" s="17"/>
      <c r="D105" s="20"/>
      <c r="E105" s="43"/>
      <c r="F105" s="64"/>
      <c r="G105" s="67"/>
      <c r="H105" s="67"/>
      <c r="I105" s="67"/>
      <c r="J105" s="64"/>
      <c r="K105" s="63"/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/>
      <c r="E107" s="43"/>
      <c r="F107" s="64"/>
      <c r="G107" s="67"/>
      <c r="H107" s="67"/>
      <c r="I107" s="67"/>
      <c r="J107" s="64"/>
      <c r="K107" s="63"/>
      <c r="L107" s="62"/>
    </row>
    <row r="108" spans="1:12" ht="15" x14ac:dyDescent="0.25">
      <c r="A108" s="23"/>
      <c r="B108" s="24"/>
      <c r="C108" s="25"/>
      <c r="D108" s="26"/>
      <c r="E108" s="72"/>
      <c r="F108" s="73"/>
      <c r="G108" s="74"/>
      <c r="H108" s="74"/>
      <c r="I108" s="74"/>
      <c r="J108" s="73"/>
      <c r="K108" s="75"/>
      <c r="L108" s="73"/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/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/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/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/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/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/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/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/>
      <c r="E118" s="27"/>
      <c r="F118" s="28"/>
      <c r="G118" s="28"/>
      <c r="H118" s="28"/>
      <c r="I118" s="28"/>
      <c r="J118" s="28"/>
      <c r="K118" s="29"/>
      <c r="L118" s="28"/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2">F108+F118</f>
        <v>0</v>
      </c>
      <c r="G119" s="40">
        <f t="shared" ref="G119:J119" si="23">G108+G118</f>
        <v>0</v>
      </c>
      <c r="H119" s="40">
        <f t="shared" si="23"/>
        <v>0</v>
      </c>
      <c r="I119" s="40">
        <f t="shared" si="23"/>
        <v>0</v>
      </c>
      <c r="J119" s="36">
        <f t="shared" si="23"/>
        <v>0</v>
      </c>
      <c r="K119" s="36"/>
      <c r="L119" s="36">
        <f t="shared" ref="L119" si="24">L108+L118</f>
        <v>0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74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78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87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88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48</v>
      </c>
      <c r="E126" s="43" t="s">
        <v>86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27">G127+G137</f>
        <v>20.119</v>
      </c>
      <c r="H138" s="36">
        <f t="shared" si="27"/>
        <v>16.077000000000002</v>
      </c>
      <c r="I138" s="36">
        <f t="shared" si="27"/>
        <v>80.231999999999999</v>
      </c>
      <c r="J138" s="36">
        <f t="shared" si="27"/>
        <v>550</v>
      </c>
      <c r="K138" s="36"/>
      <c r="L138" s="36">
        <f t="shared" ref="L138" si="28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73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60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53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54</v>
      </c>
      <c r="L144" s="62"/>
    </row>
    <row r="145" spans="1:12" ht="15" x14ac:dyDescent="0.25">
      <c r="A145" s="37"/>
      <c r="B145" s="16"/>
      <c r="C145" s="17"/>
      <c r="D145" s="90" t="s">
        <v>48</v>
      </c>
      <c r="E145" s="43" t="s">
        <v>82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29">SUM(G139:G145)</f>
        <v>18.823999999999998</v>
      </c>
      <c r="H146" s="74">
        <f t="shared" si="29"/>
        <v>19.529</v>
      </c>
      <c r="I146" s="74">
        <f t="shared" si="29"/>
        <v>74.262</v>
      </c>
      <c r="J146" s="73">
        <f t="shared" si="29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2">G146+G156</f>
        <v>18.823999999999998</v>
      </c>
      <c r="H157" s="36">
        <f t="shared" si="32"/>
        <v>19.529</v>
      </c>
      <c r="I157" s="36">
        <f t="shared" si="32"/>
        <v>74.262</v>
      </c>
      <c r="J157" s="36">
        <f t="shared" si="32"/>
        <v>552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76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83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42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47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48</v>
      </c>
      <c r="E164" s="43" t="s">
        <v>66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4">SUM(G158:G164)</f>
        <v>17.492000000000001</v>
      </c>
      <c r="H165" s="74">
        <f>SUM(H158:H164)</f>
        <v>20.645</v>
      </c>
      <c r="I165" s="74">
        <f t="shared" si="34"/>
        <v>87.101000000000013</v>
      </c>
      <c r="J165" s="73">
        <f t="shared" si="34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5">SUM(G166:G174)</f>
        <v>0</v>
      </c>
      <c r="H175" s="28">
        <f t="shared" si="35"/>
        <v>0</v>
      </c>
      <c r="I175" s="28">
        <f t="shared" si="35"/>
        <v>0</v>
      </c>
      <c r="J175" s="28">
        <f t="shared" si="35"/>
        <v>0</v>
      </c>
      <c r="K175" s="29"/>
      <c r="L175" s="28">
        <f t="shared" ref="L175" si="36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37">G165+G175</f>
        <v>17.492000000000001</v>
      </c>
      <c r="H176" s="36">
        <f t="shared" si="37"/>
        <v>20.645</v>
      </c>
      <c r="I176" s="36">
        <f t="shared" si="37"/>
        <v>87.101000000000013</v>
      </c>
      <c r="J176" s="36">
        <f t="shared" si="37"/>
        <v>613</v>
      </c>
      <c r="K176" s="36"/>
      <c r="L176" s="36">
        <f t="shared" ref="L176" si="38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84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56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45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44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92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93</v>
      </c>
      <c r="L182" s="62"/>
    </row>
    <row r="183" spans="1:12" ht="30" x14ac:dyDescent="0.25">
      <c r="A183" s="15"/>
      <c r="B183" s="16"/>
      <c r="C183" s="17"/>
      <c r="D183" s="90" t="s">
        <v>48</v>
      </c>
      <c r="E183" s="43" t="s">
        <v>94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95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39">SUM(H185:H193)</f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1">G184+G194</f>
        <v>20.004000000000001</v>
      </c>
      <c r="H195" s="36">
        <f t="shared" si="41"/>
        <v>19.93</v>
      </c>
      <c r="I195" s="36">
        <f t="shared" si="41"/>
        <v>87.956999999999994</v>
      </c>
      <c r="J195" s="36">
        <f t="shared" si="41"/>
        <v>615</v>
      </c>
      <c r="K195" s="36"/>
      <c r="L195" s="36">
        <f t="shared" ref="L195" si="42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72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96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71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51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97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98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50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68</v>
      </c>
      <c r="L201" s="46"/>
    </row>
    <row r="202" spans="1:12" ht="15" x14ac:dyDescent="0.25">
      <c r="A202" s="15"/>
      <c r="B202" s="16"/>
      <c r="C202" s="17"/>
      <c r="D202" s="90" t="s">
        <v>48</v>
      </c>
      <c r="E202" s="43" t="s">
        <v>75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3">SUM(G204:G212)</f>
        <v>0</v>
      </c>
      <c r="H213" s="28">
        <f t="shared" si="43"/>
        <v>0</v>
      </c>
      <c r="I213" s="28">
        <f t="shared" si="43"/>
        <v>0</v>
      </c>
      <c r="J213" s="28">
        <f t="shared" si="43"/>
        <v>0</v>
      </c>
      <c r="K213" s="29"/>
      <c r="L213" s="28">
        <f t="shared" ref="L213" si="44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5">G203+G213</f>
        <v>20.209</v>
      </c>
      <c r="H214" s="36">
        <f t="shared" si="45"/>
        <v>20.75</v>
      </c>
      <c r="I214" s="36">
        <f t="shared" si="45"/>
        <v>74.420999999999992</v>
      </c>
      <c r="J214" s="36">
        <f t="shared" si="45"/>
        <v>572</v>
      </c>
      <c r="K214" s="36"/>
      <c r="L214" s="36">
        <f t="shared" ref="L214" si="46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/>
      <c r="E215" s="103"/>
      <c r="F215" s="104"/>
      <c r="G215" s="105"/>
      <c r="H215" s="105"/>
      <c r="I215" s="105"/>
      <c r="J215" s="104"/>
      <c r="K215" s="66"/>
      <c r="L215" s="71"/>
    </row>
    <row r="216" spans="1:12" ht="15" x14ac:dyDescent="0.25">
      <c r="A216" s="15"/>
      <c r="B216" s="16"/>
      <c r="C216" s="17"/>
      <c r="D216" s="20"/>
      <c r="E216" s="43"/>
      <c r="F216" s="64"/>
      <c r="G216" s="67"/>
      <c r="H216" s="67"/>
      <c r="I216" s="67"/>
      <c r="J216" s="64"/>
      <c r="K216" s="63"/>
      <c r="L216" s="62"/>
    </row>
    <row r="217" spans="1:12" ht="15" x14ac:dyDescent="0.25">
      <c r="A217" s="15"/>
      <c r="B217" s="16"/>
      <c r="C217" s="17"/>
      <c r="D217" s="20"/>
      <c r="E217" s="99"/>
      <c r="F217" s="64"/>
      <c r="G217" s="67"/>
      <c r="H217" s="64"/>
      <c r="I217" s="67"/>
      <c r="J217" s="64"/>
      <c r="K217" s="98"/>
      <c r="L217" s="62"/>
    </row>
    <row r="218" spans="1:12" ht="15" x14ac:dyDescent="0.25">
      <c r="A218" s="15"/>
      <c r="B218" s="16"/>
      <c r="C218" s="17"/>
      <c r="D218" s="20"/>
      <c r="E218" s="65"/>
      <c r="F218" s="64"/>
      <c r="G218" s="67"/>
      <c r="H218" s="67"/>
      <c r="I218" s="67"/>
      <c r="J218" s="64"/>
      <c r="K218" s="63"/>
      <c r="L218" s="62"/>
    </row>
    <row r="219" spans="1:12" ht="15" x14ac:dyDescent="0.25">
      <c r="A219" s="15"/>
      <c r="B219" s="16"/>
      <c r="C219" s="17"/>
      <c r="D219" s="20"/>
      <c r="E219" s="43"/>
      <c r="F219" s="64"/>
      <c r="G219" s="67"/>
      <c r="H219" s="67"/>
      <c r="I219" s="67"/>
      <c r="J219" s="64"/>
      <c r="K219" s="63"/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/>
      <c r="E221" s="43"/>
      <c r="F221" s="64"/>
      <c r="G221" s="67"/>
      <c r="H221" s="67"/>
      <c r="I221" s="67"/>
      <c r="J221" s="64"/>
      <c r="K221" s="63"/>
      <c r="L221" s="62"/>
    </row>
    <row r="222" spans="1:12" ht="15" x14ac:dyDescent="0.25">
      <c r="A222" s="23"/>
      <c r="B222" s="24"/>
      <c r="C222" s="25"/>
      <c r="D222" s="26"/>
      <c r="E222" s="72"/>
      <c r="F222" s="73"/>
      <c r="G222" s="74"/>
      <c r="H222" s="73"/>
      <c r="I222" s="73"/>
      <c r="J222" s="73"/>
      <c r="K222" s="75"/>
      <c r="L222" s="73"/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/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/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/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/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/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/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/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/>
      <c r="E232" s="27"/>
      <c r="F232" s="28"/>
      <c r="G232" s="28"/>
      <c r="H232" s="28"/>
      <c r="I232" s="28"/>
      <c r="J232" s="28"/>
      <c r="K232" s="29"/>
      <c r="L232" s="28"/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0</v>
      </c>
      <c r="G233" s="36">
        <f t="shared" ref="G233:J233" si="47">G222+G232</f>
        <v>0</v>
      </c>
      <c r="H233" s="36">
        <f t="shared" si="47"/>
        <v>0</v>
      </c>
      <c r="I233" s="36">
        <f t="shared" si="47"/>
        <v>0</v>
      </c>
      <c r="J233" s="36">
        <f t="shared" si="47"/>
        <v>0</v>
      </c>
      <c r="K233" s="36"/>
      <c r="L233" s="36">
        <f t="shared" ref="L233:L234" si="48">L222+L232</f>
        <v>0</v>
      </c>
    </row>
    <row r="234" spans="1:12" ht="13.5" thickBot="1" x14ac:dyDescent="0.25">
      <c r="A234" s="82"/>
      <c r="B234" s="83"/>
      <c r="C234" s="120" t="s">
        <v>46</v>
      </c>
      <c r="D234" s="120"/>
      <c r="E234" s="120"/>
      <c r="F234" s="87">
        <f>(F233+F214+F195+F176+F157+F138+F119+F100+F81+F62+F43+F24)/12</f>
        <v>478.83333333333331</v>
      </c>
      <c r="G234" s="86">
        <f>(G233+G214+G195+G176+G157+G138+G119+G100+G81+G62+G43+G24)/12</f>
        <v>15.852083333333333</v>
      </c>
      <c r="H234" s="86">
        <f>(H233+H214+H195+H176+H157+H138+H119+H100+H81+H62+H43+H24)/12</f>
        <v>15.994416666666668</v>
      </c>
      <c r="I234" s="86">
        <f>(I233+I214+I195+I176+I157+I138+I119+I100+I81+I62+I43+I24)/12</f>
        <v>68.604083333333321</v>
      </c>
      <c r="J234" s="87">
        <f>(J233+J214+J195+J176+J157+J138+J119+J100+J81+J62+J43+J24)/12</f>
        <v>486.33333333333331</v>
      </c>
      <c r="K234" s="84"/>
      <c r="L234" s="85">
        <f t="shared" si="48"/>
        <v>0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Ринат Ибрагимов</cp:lastModifiedBy>
  <cp:lastPrinted>2025-08-06T11:03:19Z</cp:lastPrinted>
  <dcterms:created xsi:type="dcterms:W3CDTF">2022-05-16T14:23:56Z</dcterms:created>
  <dcterms:modified xsi:type="dcterms:W3CDTF">2026-01-11T11:03:06Z</dcterms:modified>
</cp:coreProperties>
</file>