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616"/>
  </bookViews>
  <sheets>
    <sheet name="Лист1" sheetId="1" r:id="rId1"/>
  </sheets>
  <calcPr calcId="162913" calcMode="autoNoTable"/>
</workbook>
</file>

<file path=xl/calcChain.xml><?xml version="1.0" encoding="utf-8"?>
<calcChain xmlns="http://schemas.openxmlformats.org/spreadsheetml/2006/main"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521" i="1"/>
  <c r="L494" i="1"/>
  <c r="L479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93" i="1"/>
  <c r="L563" i="1"/>
  <c r="L592" i="1"/>
  <c r="L321" i="1"/>
  <c r="L417" i="1"/>
  <c r="L340" i="1"/>
  <c r="L508" i="1"/>
  <c r="L489" i="1"/>
  <c r="L543" i="1"/>
  <c r="L405" i="1"/>
  <c r="L424" i="1"/>
  <c r="L459" i="1"/>
  <c r="L501" i="1"/>
  <c r="L375" i="1"/>
  <c r="L573" i="1"/>
  <c r="L578" i="1"/>
  <c r="L585" i="1"/>
  <c r="L531" i="1"/>
  <c r="L536" i="1"/>
  <c r="L333" i="1"/>
  <c r="L382" i="1"/>
  <c r="L466" i="1"/>
  <c r="L447" i="1"/>
  <c r="L363" i="1"/>
  <c r="L550" i="1"/>
</calcChain>
</file>

<file path=xl/sharedStrings.xml><?xml version="1.0" encoding="utf-8"?>
<sst xmlns="http://schemas.openxmlformats.org/spreadsheetml/2006/main" count="740" uniqueCount="122">
  <si>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</si>
  <si>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</si>
  <si>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</si>
  <si>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</si>
  <si>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</si>
  <si>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</si>
  <si>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</si>
  <si>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</si>
  <si>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</si>
  <si>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</si>
  <si>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</si>
  <si>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</si>
  <si>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</si>
  <si>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</si>
  <si>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</si>
  <si>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</si>
  <si>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</si>
  <si>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</si>
  <si>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</si>
  <si>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</si>
  <si>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</si>
  <si>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</si>
  <si>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</si>
  <si>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</si>
  <si>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</si>
  <si>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</si>
  <si>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</si>
  <si>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</si>
  <si>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</si>
  <si>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</si>
  <si>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</si>
  <si>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</si>
  <si>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</si>
  <si>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</si>
  <si>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</si>
  <si>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</si>
  <si>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</si>
  <si>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</si>
  <si>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</si>
  <si>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</si>
  <si>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</si>
  <si>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</si>
  <si>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</si>
  <si>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</si>
  <si>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</si>
  <si>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</si>
  <si>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</si>
  <si>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</si>
  <si>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</si>
  <si>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</si>
  <si>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</si>
  <si>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</si>
  <si>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</si>
  <si>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</si>
  <si>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</si>
  <si>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</si>
  <si>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</si>
  <si>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</si>
  <si>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</si>
  <si>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</si>
  <si>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</si>
  <si>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</si>
  <si>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</si>
  <si>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</si>
  <si>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</si>
  <si>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</si>
  <si>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</si>
  <si>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</si>
  <si>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</si>
  <si>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</si>
  <si>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</si>
  <si>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</si>
  <si>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</si>
  <si>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</si>
  <si>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</si>
  <si>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</si>
  <si>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</si>
  <si>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</si>
  <si>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</si>
  <si>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</si>
  <si>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</si>
  <si>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</si>
  <si>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</si>
  <si>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</si>
  <si>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</si>
  <si>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</si>
  <si>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</si>
  <si>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</si>
  <si>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</si>
  <si>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</si>
  <si>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</si>
  <si>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</si>
  <si>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</si>
  <si>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</si>
  <si>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салат из белокочанной капусты</t>
  </si>
  <si>
    <t>45/2015</t>
  </si>
  <si>
    <t>салат из моркови с сахаром</t>
  </si>
  <si>
    <t>62/2015</t>
  </si>
  <si>
    <t>салат овощной с яблоками</t>
  </si>
  <si>
    <t>56/2015</t>
  </si>
  <si>
    <t>директор школы</t>
  </si>
  <si>
    <t>какао с молоком</t>
  </si>
  <si>
    <t>№377/2015</t>
  </si>
  <si>
    <t>256/2015</t>
  </si>
  <si>
    <t>376/2015</t>
  </si>
  <si>
    <t>349/2015</t>
  </si>
  <si>
    <t>98/2008</t>
  </si>
  <si>
    <t>289/2015</t>
  </si>
  <si>
    <t>382/2015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</si>
  <si>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</si>
  <si>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</si>
  <si>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</si>
  <si>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</si>
  <si>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</si>
  <si>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</si>
  <si>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</si>
  <si>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</si>
  <si>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</si>
  <si>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</si>
  <si>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189/2015</t>
  </si>
  <si>
    <t>Семенов В.Г.</t>
  </si>
  <si>
    <t>МБОУ "Ошторма - Юмьинская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</si>
</sst>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5" fillId="6" borderId="0" xfId="0" applyFont="1" applyFill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4"/>
  <sheetViews>
    <sheetView tabSelected="1" zoomScale="85" zoomScaleNormal="85" workbookViewId="0">
      <pane xSplit="4" ySplit="5" topLeftCell="E129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80"/>
    <col min="16" max="16384" width="9.109375" style="2"/>
  </cols>
  <sheetData>
    <row r="1" spans="1:12" ht="14.4" customHeight="1" x14ac:dyDescent="0.3">
      <c r="A1" s="1" t="s">
        <v>7</v>
      </c>
      <c r="C1" s="81" t="s">
        <v>121</v>
      </c>
      <c r="D1" s="82"/>
      <c r="E1" s="83"/>
      <c r="F1" s="13" t="s">
        <v>16</v>
      </c>
      <c r="G1" s="2" t="s">
        <v>17</v>
      </c>
      <c r="H1" s="84" t="s">
        <v>100</v>
      </c>
      <c r="I1" s="84"/>
      <c r="J1" s="84"/>
      <c r="K1" s="84"/>
    </row>
    <row r="2" spans="1:12" ht="17.399999999999999" x14ac:dyDescent="0.25">
      <c r="A2" s="43" t="s">
        <v>6</v>
      </c>
      <c r="C2" s="2"/>
      <c r="G2" s="2" t="s">
        <v>18</v>
      </c>
      <c r="H2" s="84" t="s">
        <v>120</v>
      </c>
      <c r="I2" s="84"/>
      <c r="J2" s="84"/>
      <c r="K2" s="8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79" t="s">
        <v>29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103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104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8.23</v>
      </c>
    </row>
    <row r="12" spans="1:12" ht="14.4" x14ac:dyDescent="0.3">
      <c r="A12" s="25"/>
      <c r="B12" s="16"/>
      <c r="C12" s="11"/>
      <c r="D12" s="6" t="s">
        <v>27</v>
      </c>
      <c r="E12" s="50" t="s">
        <v>94</v>
      </c>
      <c r="F12" s="51">
        <v>60</v>
      </c>
      <c r="G12" s="51">
        <v>0.78</v>
      </c>
      <c r="H12" s="51">
        <v>1.94</v>
      </c>
      <c r="I12" s="51">
        <v>3.87</v>
      </c>
      <c r="J12" s="51">
        <v>36</v>
      </c>
      <c r="K12" s="52" t="s">
        <v>95</v>
      </c>
      <c r="L12" s="51">
        <v>2.62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19.100000000000001</v>
      </c>
      <c r="H13" s="21">
        <f>SUM(H6:H12)</f>
        <v>17.797999999999998</v>
      </c>
      <c r="I13" s="21">
        <f>SUM(I6:I12)</f>
        <v>64.454000000000008</v>
      </c>
      <c r="J13" s="21">
        <f>SUM(J6:J12)</f>
        <v>551.42000000000007</v>
      </c>
      <c r="K13" s="27"/>
      <c r="L13" s="21">
        <f>SUM(L6:L12)</f>
        <v>67.760000000000005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45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105</v>
      </c>
      <c r="L15" s="51">
        <v>3.69</v>
      </c>
    </row>
    <row r="16" spans="1:12" ht="14.4" x14ac:dyDescent="0.3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25.28</v>
      </c>
      <c r="H47" s="34">
        <f t="shared" ref="H47:J47" si="1">H13+H17+H32</f>
        <v>23.837999999999997</v>
      </c>
      <c r="I47" s="34">
        <f t="shared" si="1"/>
        <v>125.15400000000001</v>
      </c>
      <c r="J47" s="34">
        <f t="shared" si="1"/>
        <v>874.42000000000007</v>
      </c>
      <c r="K47" s="35"/>
      <c r="L47" s="34">
        <f>L13+L17+L32</f>
        <v>88.210000000000008</v>
      </c>
    </row>
    <row r="48" spans="1:12" ht="14.4" x14ac:dyDescent="0.3">
      <c r="A48" s="15">
        <v>1</v>
      </c>
      <c r="B48" s="16">
        <v>2</v>
      </c>
      <c r="C48" s="24" t="s">
        <v>20</v>
      </c>
      <c r="D48" s="79" t="s">
        <v>29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49</v>
      </c>
      <c r="F49" s="51">
        <v>210</v>
      </c>
      <c r="G49" s="51">
        <v>0.2</v>
      </c>
      <c r="H49" s="51">
        <v>0</v>
      </c>
      <c r="I49" s="51">
        <v>10.1</v>
      </c>
      <c r="J49" s="51">
        <v>41.1</v>
      </c>
      <c r="K49" s="52">
        <v>376</v>
      </c>
      <c r="L49" s="71">
        <v>1.36</v>
      </c>
    </row>
    <row r="50" spans="1:12" ht="14.4" x14ac:dyDescent="0.3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61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65</v>
      </c>
      <c r="L52" s="71">
        <v>8.4</v>
      </c>
    </row>
    <row r="53" spans="1:12" ht="14.4" x14ac:dyDescent="0.3">
      <c r="A53" s="15"/>
      <c r="B53" s="16"/>
      <c r="C53" s="11"/>
      <c r="D53" s="6" t="s">
        <v>27</v>
      </c>
      <c r="E53" s="50" t="s">
        <v>96</v>
      </c>
      <c r="F53" s="51">
        <v>60</v>
      </c>
      <c r="G53" s="51">
        <v>0.51600000000000001</v>
      </c>
      <c r="H53" s="51">
        <v>2.1320000000000001</v>
      </c>
      <c r="I53" s="51">
        <v>4.45</v>
      </c>
      <c r="J53" s="51">
        <v>50</v>
      </c>
      <c r="K53" s="52" t="s">
        <v>97</v>
      </c>
      <c r="L53" s="51">
        <v>2.73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18.228000000000002</v>
      </c>
      <c r="H55" s="21">
        <f>SUM(H48:H54)</f>
        <v>19.259</v>
      </c>
      <c r="I55" s="21">
        <f>SUM(I48:I54)</f>
        <v>70.543999999999997</v>
      </c>
      <c r="J55" s="21">
        <f>SUM(J48:J54)</f>
        <v>527.42000000000007</v>
      </c>
      <c r="K55" s="27"/>
      <c r="L55" s="21">
        <f>SUM(L48:L54)</f>
        <v>46.3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106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49</v>
      </c>
      <c r="F57" s="51">
        <v>210</v>
      </c>
      <c r="G57" s="51">
        <v>0.2</v>
      </c>
      <c r="H57" s="51">
        <v>0</v>
      </c>
      <c r="I57" s="51">
        <v>10.1</v>
      </c>
      <c r="J57" s="51">
        <v>41.1</v>
      </c>
      <c r="K57" s="52" t="s">
        <v>104</v>
      </c>
      <c r="L57" s="51">
        <v>1.36</v>
      </c>
    </row>
    <row r="58" spans="1:12" ht="14.4" x14ac:dyDescent="0.3">
      <c r="A58" s="15"/>
      <c r="B58" s="16"/>
      <c r="C58" s="11"/>
      <c r="D58" s="6" t="s">
        <v>33</v>
      </c>
      <c r="E58" s="50" t="s">
        <v>50</v>
      </c>
      <c r="F58" s="51">
        <v>30</v>
      </c>
      <c r="G58" s="51">
        <v>1.5</v>
      </c>
      <c r="H58" s="51">
        <v>0.3</v>
      </c>
      <c r="I58" s="51">
        <v>13.5</v>
      </c>
      <c r="J58" s="51">
        <v>66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</v>
      </c>
      <c r="H59" s="21">
        <f t="shared" ref="H59:J59" si="2">SUM(H56:H58)</f>
        <v>2.9</v>
      </c>
      <c r="I59" s="21">
        <f t="shared" si="2"/>
        <v>38.799999999999997</v>
      </c>
      <c r="J59" s="21">
        <f t="shared" si="2"/>
        <v>210.1</v>
      </c>
      <c r="K59" s="27"/>
      <c r="L59" s="21">
        <f>SUM(L56:L58)</f>
        <v>15.739999999999998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15.75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24.428000000000001</v>
      </c>
      <c r="H89" s="34">
        <f>H59+H74+H55</f>
        <v>22.158999999999999</v>
      </c>
      <c r="I89" s="34">
        <f>I59+I74+I55</f>
        <v>109.34399999999999</v>
      </c>
      <c r="J89" s="34">
        <f>J59+J74+J55</f>
        <v>737.5200000000001</v>
      </c>
      <c r="K89" s="35"/>
      <c r="L89" s="34">
        <f>L59+L74+L55</f>
        <v>62.039999999999992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107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101</v>
      </c>
      <c r="F91" s="51">
        <v>200</v>
      </c>
      <c r="G91" s="51">
        <v>3.78</v>
      </c>
      <c r="H91" s="51">
        <v>0.67</v>
      </c>
      <c r="I91" s="51">
        <v>26</v>
      </c>
      <c r="J91" s="51">
        <v>125</v>
      </c>
      <c r="K91" s="52" t="s">
        <v>108</v>
      </c>
      <c r="L91" s="51">
        <v>8.6</v>
      </c>
    </row>
    <row r="92" spans="1:12" ht="14.4" x14ac:dyDescent="0.3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54</v>
      </c>
      <c r="F96" s="51">
        <v>60</v>
      </c>
      <c r="G96" s="51">
        <v>0.85499999999999998</v>
      </c>
      <c r="H96" s="51">
        <v>3.653</v>
      </c>
      <c r="I96" s="51">
        <v>11.58</v>
      </c>
      <c r="J96" s="51">
        <v>56</v>
      </c>
      <c r="K96" s="52" t="s">
        <v>109</v>
      </c>
      <c r="L96" s="51">
        <v>2.7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19.455000000000002</v>
      </c>
      <c r="H97" s="70">
        <f>SUM(H90:H96)</f>
        <v>22.343</v>
      </c>
      <c r="I97" s="70">
        <f>SUM(I90:I96)</f>
        <v>86.23</v>
      </c>
      <c r="J97" s="70">
        <f>SUM(J90:J96)</f>
        <v>585.31999999999994</v>
      </c>
      <c r="K97" s="27"/>
      <c r="L97" s="70">
        <f>SUM(L90:L96)</f>
        <v>46.54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110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104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27.035000000000004</v>
      </c>
      <c r="H131" s="34">
        <f>SUM(H130,H123,H116,H111,H97,H101)</f>
        <v>28.582999999999998</v>
      </c>
      <c r="I131" s="34">
        <f>SUM(I130,I123,I116,I111,I97,I101)</f>
        <v>138.53</v>
      </c>
      <c r="J131" s="34">
        <f>SUM(J130,J123,J116,J111,J97,J101)</f>
        <v>881.36999999999989</v>
      </c>
      <c r="K131" s="35"/>
      <c r="L131" s="34">
        <f>SUM(L130,L123,L116,L111,L97,L101)</f>
        <v>62.21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79" t="s">
        <v>29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104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50" t="s">
        <v>80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>
        <v>304</v>
      </c>
      <c r="L136" s="51">
        <v>16.54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98</v>
      </c>
      <c r="F138" s="51">
        <v>60</v>
      </c>
      <c r="G138" s="51">
        <v>3.5</v>
      </c>
      <c r="H138" s="51">
        <v>6.11</v>
      </c>
      <c r="I138" s="51">
        <v>9.9</v>
      </c>
      <c r="J138" s="51">
        <v>124</v>
      </c>
      <c r="K138" s="52" t="s">
        <v>99</v>
      </c>
      <c r="L138" s="51">
        <v>7.18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23.69</v>
      </c>
      <c r="H139" s="70">
        <f>SUM(H132:H138)</f>
        <v>28.741</v>
      </c>
      <c r="I139" s="70">
        <f>SUM(I132:I138)</f>
        <v>86.4</v>
      </c>
      <c r="J139" s="70">
        <f>SUM(J132:J138)</f>
        <v>713.02</v>
      </c>
      <c r="K139" s="27"/>
      <c r="L139" s="70">
        <f>SUM(L132:L138)</f>
        <v>76.22999999999999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105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29.490000000000002</v>
      </c>
      <c r="H173" s="34">
        <f>SUM(H172,H165,H158,H153,H143,H139)</f>
        <v>31.041</v>
      </c>
      <c r="I173" s="34">
        <f>SUM(I172,I165,I158,I153,I143,I139)</f>
        <v>127.80000000000001</v>
      </c>
      <c r="J173" s="34">
        <f>SUM(J172,J165,J158,J153,J143,J139)</f>
        <v>928.12</v>
      </c>
      <c r="K173" s="35"/>
      <c r="L173" s="34">
        <f>SUM(L172,L165,L158,L153,L143,L139)</f>
        <v>96.66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111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53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55</v>
      </c>
      <c r="L175" s="51">
        <v>2.94</v>
      </c>
    </row>
    <row r="176" spans="1:12" ht="14.4" x14ac:dyDescent="0.3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94</v>
      </c>
      <c r="F180" s="51">
        <v>60</v>
      </c>
      <c r="G180" s="51">
        <v>0.78</v>
      </c>
      <c r="H180" s="51">
        <v>1.94</v>
      </c>
      <c r="I180" s="51">
        <v>3.87</v>
      </c>
      <c r="J180" s="51">
        <v>36</v>
      </c>
      <c r="K180" s="52" t="s">
        <v>95</v>
      </c>
      <c r="L180" s="51">
        <v>2.62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13.643999999999998</v>
      </c>
      <c r="H181" s="70">
        <f>SUM(H174:H180)</f>
        <v>12.692</v>
      </c>
      <c r="I181" s="70">
        <f>SUM(I174:I180)</f>
        <v>65.465000000000003</v>
      </c>
      <c r="J181" s="70">
        <f>SUM(J174:J180)</f>
        <v>448</v>
      </c>
      <c r="K181" s="27"/>
      <c r="L181" s="70">
        <f>SUM(L174:L180)</f>
        <v>81.509999999999991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104</v>
      </c>
      <c r="L183" s="51">
        <v>1.36</v>
      </c>
    </row>
    <row r="184" spans="1:12" ht="14.4" x14ac:dyDescent="0.3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21.223999999999997</v>
      </c>
      <c r="H215" s="34">
        <f>SUM(H214,H207,H200,H195,H185,H181)</f>
        <v>19.007000000000001</v>
      </c>
      <c r="I215" s="34">
        <f>SUM(I214,I207,I200,I195,I185,I181)</f>
        <v>121.065</v>
      </c>
      <c r="J215" s="34">
        <f>SUM(J214,J207,J200,J195,J185,J181)</f>
        <v>757.6</v>
      </c>
      <c r="K215" s="35"/>
      <c r="L215" s="34">
        <f>SUM(L214,L207,L200,L195,L185,L181)</f>
        <v>98.22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29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108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101</v>
      </c>
      <c r="F217" s="51">
        <v>200</v>
      </c>
      <c r="G217" s="51">
        <v>3.78</v>
      </c>
      <c r="H217" s="51">
        <v>0.67</v>
      </c>
      <c r="I217" s="51">
        <v>26</v>
      </c>
      <c r="J217" s="51">
        <v>125</v>
      </c>
      <c r="K217" s="52"/>
      <c r="L217" s="51">
        <v>11.04</v>
      </c>
    </row>
    <row r="218" spans="1:12" ht="14.4" x14ac:dyDescent="0.3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4.4" x14ac:dyDescent="0.3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112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 t="s">
        <v>96</v>
      </c>
      <c r="F221" s="51">
        <v>60</v>
      </c>
      <c r="G221" s="51">
        <v>0.51600000000000001</v>
      </c>
      <c r="H221" s="51">
        <v>2.1320000000000001</v>
      </c>
      <c r="I221" s="51">
        <v>4.45</v>
      </c>
      <c r="J221" s="51">
        <v>50</v>
      </c>
      <c r="K221" s="52" t="s">
        <v>97</v>
      </c>
      <c r="L221" s="51">
        <v>2.73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21.426000000000002</v>
      </c>
      <c r="H223" s="70">
        <f>SUM(H216:H222)</f>
        <v>17.484000000000002</v>
      </c>
      <c r="I223" s="70">
        <f>SUM(I216:I222)</f>
        <v>93.03</v>
      </c>
      <c r="J223" s="70">
        <f>SUM(J216:J222)</f>
        <v>617.12</v>
      </c>
      <c r="K223" s="27"/>
      <c r="L223" s="70">
        <f>SUM(L216:L222)</f>
        <v>57.68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113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105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27.226000000000003</v>
      </c>
      <c r="H257" s="34">
        <f>H223+H227</f>
        <v>19.884</v>
      </c>
      <c r="I257" s="34">
        <f>I223+I227</f>
        <v>132.93</v>
      </c>
      <c r="J257" s="34">
        <f>J223+J227</f>
        <v>826.02</v>
      </c>
      <c r="K257" s="35"/>
      <c r="L257" s="34">
        <f>SUM(L256,L249,L242,L237,L227,L223)</f>
        <v>76.960000000000008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114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49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104</v>
      </c>
      <c r="L301" s="51">
        <v>1.36</v>
      </c>
    </row>
    <row r="302" spans="1:12" ht="14.4" x14ac:dyDescent="0.3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94</v>
      </c>
      <c r="F306" s="51">
        <v>60</v>
      </c>
      <c r="G306" s="51">
        <v>0.78</v>
      </c>
      <c r="H306" s="51">
        <v>1.94</v>
      </c>
      <c r="I306" s="51">
        <v>3.87</v>
      </c>
      <c r="J306" s="51">
        <v>36</v>
      </c>
      <c r="K306" s="52" t="s">
        <v>95</v>
      </c>
      <c r="L306" s="51">
        <v>2.62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18.010000000000002</v>
      </c>
      <c r="H307" s="70">
        <f>SUM(H300:H306)</f>
        <v>17.010000000000002</v>
      </c>
      <c r="I307" s="70">
        <f>SUM(I300:I306)</f>
        <v>61.109999999999992</v>
      </c>
      <c r="J307" s="70">
        <f>SUM(J300:J306)</f>
        <v>532.42000000000007</v>
      </c>
      <c r="K307" s="27"/>
      <c r="L307" s="70">
        <f>SUM(L300:L306)</f>
        <v>41.889999999999993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115</v>
      </c>
      <c r="L308" s="48">
        <v>13.86</v>
      </c>
    </row>
    <row r="309" spans="1:12" ht="14.4" x14ac:dyDescent="0.3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105</v>
      </c>
      <c r="L309" s="51">
        <v>3.69</v>
      </c>
    </row>
    <row r="310" spans="1:12" ht="14.4" x14ac:dyDescent="0.3">
      <c r="A310" s="25"/>
      <c r="B310" s="16"/>
      <c r="C310" s="11"/>
      <c r="D310" s="7" t="s">
        <v>32</v>
      </c>
      <c r="E310" s="63" t="s">
        <v>46</v>
      </c>
      <c r="F310" s="51">
        <v>30</v>
      </c>
      <c r="G310" s="51">
        <v>2.2799999999999998</v>
      </c>
      <c r="H310" s="51">
        <v>0.24</v>
      </c>
      <c r="I310" s="51">
        <v>14.7</v>
      </c>
      <c r="J310" s="51">
        <v>70.95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8.68</v>
      </c>
      <c r="H311" s="70">
        <f>SUM(H308:H310)</f>
        <v>6.94</v>
      </c>
      <c r="I311" s="70">
        <f>SUM(I308:I310)</f>
        <v>64.900000000000006</v>
      </c>
      <c r="J311" s="70">
        <f>SUM(J308:J310)</f>
        <v>357.35</v>
      </c>
      <c r="K311" s="27"/>
      <c r="L311" s="70">
        <f>SUM(L308:L310)</f>
        <v>19.650000000000002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26.69</v>
      </c>
      <c r="H341" s="34">
        <f t="shared" ref="H341" si="19">H307+H311+H321+H326+H333+H340</f>
        <v>23.950000000000003</v>
      </c>
      <c r="I341" s="34">
        <f t="shared" ref="I341" si="20">I307+I311+I321+I326+I333+I340</f>
        <v>126.00999999999999</v>
      </c>
      <c r="J341" s="34">
        <f t="shared" ref="J341" si="21">J307+J311+J321+J326+J333+J340</f>
        <v>889.7700000000001</v>
      </c>
      <c r="K341" s="35"/>
      <c r="L341" s="34">
        <f>SUM(L326,L311,L307)</f>
        <v>61.539999999999992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79" t="s">
        <v>29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116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117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109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105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79" t="s">
        <v>29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118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101</v>
      </c>
      <c r="F385" s="51">
        <v>200</v>
      </c>
      <c r="G385" s="51">
        <v>3.78</v>
      </c>
      <c r="H385" s="51">
        <v>0.67</v>
      </c>
      <c r="I385" s="51">
        <v>26</v>
      </c>
      <c r="J385" s="51">
        <v>125</v>
      </c>
      <c r="K385" s="52" t="s">
        <v>108</v>
      </c>
      <c r="L385" s="51">
        <v>11.01</v>
      </c>
    </row>
    <row r="386" spans="1:12" ht="14.4" x14ac:dyDescent="0.3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112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96</v>
      </c>
      <c r="F390" s="51">
        <v>60</v>
      </c>
      <c r="G390" s="51">
        <v>0.51600000000000001</v>
      </c>
      <c r="H390" s="51">
        <v>2.1320000000000001</v>
      </c>
      <c r="I390" s="51">
        <v>4.45</v>
      </c>
      <c r="J390" s="51">
        <v>50</v>
      </c>
      <c r="K390" s="52" t="s">
        <v>97</v>
      </c>
      <c r="L390" s="51">
        <v>2.73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17.155999999999999</v>
      </c>
      <c r="H391" s="21">
        <f t="shared" ref="H391" si="49">SUM(H384:H390)</f>
        <v>16.214000000000002</v>
      </c>
      <c r="I391" s="21">
        <f t="shared" ref="I391" si="50">SUM(I384:I390)</f>
        <v>79.67</v>
      </c>
      <c r="J391" s="21">
        <f t="shared" ref="J391" si="51">SUM(J384:J390)</f>
        <v>568.81999999999994</v>
      </c>
      <c r="K391" s="27"/>
      <c r="L391" s="21">
        <f t="shared" ref="L391" si="52">SUM(L384:L390)</f>
        <v>72.489999999999995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62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119</v>
      </c>
      <c r="L392" s="51">
        <v>12.56</v>
      </c>
    </row>
    <row r="393" spans="1:12" ht="14.4" x14ac:dyDescent="0.3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4.4" x14ac:dyDescent="0.3">
      <c r="A394" s="25"/>
      <c r="B394" s="16"/>
      <c r="C394" s="11"/>
      <c r="D394" s="7" t="s">
        <v>32</v>
      </c>
      <c r="E394" s="63" t="s">
        <v>46</v>
      </c>
      <c r="F394" s="51">
        <v>30</v>
      </c>
      <c r="G394" s="51">
        <v>2.2799999999999998</v>
      </c>
      <c r="H394" s="51">
        <v>0.24</v>
      </c>
      <c r="I394" s="51">
        <v>14.7</v>
      </c>
      <c r="J394" s="51">
        <v>70.95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7.4639999999999986</v>
      </c>
      <c r="H395" s="21">
        <f t="shared" ref="H395" si="54">SUM(H392:H394)</f>
        <v>6.2519999999999998</v>
      </c>
      <c r="I395" s="21">
        <f t="shared" ref="I395" si="55">SUM(I392:I394)</f>
        <v>57.385000000000005</v>
      </c>
      <c r="J395" s="21">
        <f t="shared" ref="J395" si="56">SUM(J392:J394)</f>
        <v>316.95</v>
      </c>
      <c r="K395" s="27"/>
      <c r="L395" s="21">
        <f>SUM(L392:L394)</f>
        <v>17.600000000000001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24.619999999999997</v>
      </c>
      <c r="H425" s="34">
        <f t="shared" ref="H425" si="77">H391+H395+H405+H410+H417+H424</f>
        <v>22.466000000000001</v>
      </c>
      <c r="I425" s="34">
        <f t="shared" ref="I425" si="78">I391+I395+I405+I410+I417+I424</f>
        <v>137.05500000000001</v>
      </c>
      <c r="J425" s="34">
        <f t="shared" ref="J425" si="79">J391+J395+J405+J410+J417+J424</f>
        <v>885.77</v>
      </c>
      <c r="K425" s="35"/>
      <c r="L425" s="34">
        <f>SUM(L410,L391,L395)</f>
        <v>90.09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79" t="s">
        <v>29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94</v>
      </c>
      <c r="F432" s="51">
        <v>60</v>
      </c>
      <c r="G432" s="51">
        <v>0.78</v>
      </c>
      <c r="H432" s="51">
        <v>1.94</v>
      </c>
      <c r="I432" s="51">
        <v>3.87</v>
      </c>
      <c r="J432" s="51">
        <v>36</v>
      </c>
      <c r="K432" s="52" t="s">
        <v>95</v>
      </c>
      <c r="L432" s="51">
        <v>2.62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21.57</v>
      </c>
      <c r="H433" s="21">
        <f>SUM(H426:H432)</f>
        <v>18.867999999999999</v>
      </c>
      <c r="I433" s="21">
        <f>SUM(I426:I432)</f>
        <v>78.67</v>
      </c>
      <c r="J433" s="21">
        <f>SUM(J426:J432)</f>
        <v>559.31999999999994</v>
      </c>
      <c r="K433" s="27"/>
      <c r="L433" s="21">
        <f>SUM(L426:L432)</f>
        <v>50.139999999999993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49</v>
      </c>
      <c r="F435" s="51">
        <v>210</v>
      </c>
      <c r="G435" s="51">
        <v>0.2</v>
      </c>
      <c r="H435" s="51">
        <v>0</v>
      </c>
      <c r="I435" s="51">
        <v>10.1</v>
      </c>
      <c r="J435" s="51">
        <v>41.1</v>
      </c>
      <c r="K435" s="52" t="s">
        <v>93</v>
      </c>
      <c r="L435" s="51">
        <v>1.36</v>
      </c>
    </row>
    <row r="436" spans="1:12" ht="14.4" x14ac:dyDescent="0.3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9.5</v>
      </c>
      <c r="H437" s="21">
        <f t="shared" ref="H437" si="81">SUM(H434:H436)</f>
        <v>2.5999999999999996</v>
      </c>
      <c r="I437" s="21">
        <f t="shared" ref="I437" si="82">SUM(I434:I436)</f>
        <v>42.1</v>
      </c>
      <c r="J437" s="21">
        <f t="shared" ref="J437" si="83">SUM(J434:J436)</f>
        <v>234</v>
      </c>
      <c r="K437" s="27"/>
      <c r="L437" s="21">
        <f>SUM(L434:L436)</f>
        <v>17.12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31.07</v>
      </c>
      <c r="H467" s="34">
        <f t="shared" ref="H467" si="104">H433+H437+H447+H452+H459+H466</f>
        <v>21.467999999999996</v>
      </c>
      <c r="I467" s="34">
        <f t="shared" ref="I467" si="105">I433+I437+I447+I452+I459+I466</f>
        <v>120.77000000000001</v>
      </c>
      <c r="J467" s="34">
        <f t="shared" ref="J467" si="106">J433+J437+J447+J452+J459+J466</f>
        <v>793.31999999999994</v>
      </c>
      <c r="K467" s="35"/>
      <c r="L467" s="34">
        <f>SUM(L452,L433,L437)</f>
        <v>67.259999999999991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79" t="s">
        <v>29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50" t="s">
        <v>50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>
        <v>1.4</v>
      </c>
    </row>
    <row r="472" spans="1:12" ht="14.4" x14ac:dyDescent="0.3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98</v>
      </c>
      <c r="F474" s="51">
        <v>60</v>
      </c>
      <c r="G474" s="51">
        <v>3.5</v>
      </c>
      <c r="H474" s="51">
        <v>6.11</v>
      </c>
      <c r="I474" s="51">
        <v>9.9</v>
      </c>
      <c r="J474" s="51">
        <v>124</v>
      </c>
      <c r="K474" s="52" t="s">
        <v>99</v>
      </c>
      <c r="L474" s="51">
        <v>7.18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21.423999999999999</v>
      </c>
      <c r="H475" s="21">
        <f t="shared" ref="H475" si="107">SUM(H468:H474)</f>
        <v>21.122</v>
      </c>
      <c r="I475" s="21">
        <f>SUM(I468:I474)</f>
        <v>104.565</v>
      </c>
      <c r="J475" s="21">
        <f>SUM(J468:J474)</f>
        <v>703.12</v>
      </c>
      <c r="K475" s="27"/>
      <c r="L475" s="21">
        <f t="shared" ref="L475" si="108">SUM(L468:L474)</f>
        <v>57.76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44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51</v>
      </c>
      <c r="L476" s="51">
        <v>13.25</v>
      </c>
    </row>
    <row r="477" spans="1:12" ht="14.4" x14ac:dyDescent="0.3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93</v>
      </c>
      <c r="L477" s="51">
        <v>3.69</v>
      </c>
    </row>
    <row r="478" spans="1:12" ht="14.4" x14ac:dyDescent="0.3">
      <c r="A478" s="25"/>
      <c r="B478" s="16"/>
      <c r="C478" s="11"/>
      <c r="D478" s="7" t="s">
        <v>32</v>
      </c>
      <c r="E478" s="63" t="s">
        <v>46</v>
      </c>
      <c r="F478" s="51">
        <v>30</v>
      </c>
      <c r="G478" s="51">
        <v>2.2799999999999998</v>
      </c>
      <c r="H478" s="51">
        <v>0.24</v>
      </c>
      <c r="I478" s="51">
        <v>14.7</v>
      </c>
      <c r="J478" s="51">
        <v>70.95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390</v>
      </c>
      <c r="G479" s="21">
        <f t="shared" ref="G479" si="109">SUM(G476:G478)</f>
        <v>7.379999999999999</v>
      </c>
      <c r="H479" s="21">
        <f t="shared" ref="H479" si="110">SUM(H476:H478)</f>
        <v>6.3150000000000004</v>
      </c>
      <c r="I479" s="21">
        <f t="shared" ref="I479" si="111">SUM(I476:I478)</f>
        <v>60.099999999999994</v>
      </c>
      <c r="J479" s="21">
        <f t="shared" ref="J479" si="112">SUM(J476:J478)</f>
        <v>326.60000000000002</v>
      </c>
      <c r="K479" s="27"/>
      <c r="L479" s="21">
        <f>SUM(L476:L478)</f>
        <v>19.040000000000003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3">SUM(G480:G488)</f>
        <v>0</v>
      </c>
      <c r="H489" s="21">
        <f t="shared" ref="H489" si="114">SUM(H480:H488)</f>
        <v>0</v>
      </c>
      <c r="I489" s="21">
        <f t="shared" ref="I489" si="115">SUM(I480:I488)</f>
        <v>0</v>
      </c>
      <c r="J489" s="21">
        <f t="shared" ref="J489" si="116">SUM(J480:J488)</f>
        <v>0</v>
      </c>
      <c r="K489" s="27"/>
      <c r="L489" s="21">
        <f t="shared" ref="L489" ca="1" si="11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8">SUM(G490:G493)</f>
        <v>0</v>
      </c>
      <c r="H494" s="21">
        <f t="shared" ref="H494" si="119">SUM(H490:H493)</f>
        <v>0</v>
      </c>
      <c r="I494" s="21">
        <f t="shared" ref="I494" si="120">SUM(I490:I493)</f>
        <v>0</v>
      </c>
      <c r="J494" s="21">
        <f t="shared" ref="J494" si="121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22">SUM(G495:G500)</f>
        <v>0</v>
      </c>
      <c r="H501" s="21">
        <f t="shared" ref="H501" si="123">SUM(H495:H500)</f>
        <v>0</v>
      </c>
      <c r="I501" s="21">
        <f t="shared" ref="I501" si="124">SUM(I495:I500)</f>
        <v>0</v>
      </c>
      <c r="J501" s="21">
        <f t="shared" ref="J501" si="125">SUM(J495:J500)</f>
        <v>0</v>
      </c>
      <c r="K501" s="27"/>
      <c r="L501" s="21">
        <f t="shared" ref="L501" ca="1" si="126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7">SUM(G502:G507)</f>
        <v>0</v>
      </c>
      <c r="H508" s="21">
        <f t="shared" ref="H508" si="128">SUM(H502:H507)</f>
        <v>0</v>
      </c>
      <c r="I508" s="21">
        <f t="shared" ref="I508" si="129">SUM(I502:I507)</f>
        <v>0</v>
      </c>
      <c r="J508" s="21">
        <f t="shared" ref="J508" si="130">SUM(J502:J507)</f>
        <v>0</v>
      </c>
      <c r="K508" s="27"/>
      <c r="L508" s="21">
        <f t="shared" ref="L508" ca="1" si="131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952</v>
      </c>
      <c r="G509" s="34">
        <f t="shared" ref="G509" si="132">G475+G479+G489+G494+G501+G508</f>
        <v>28.803999999999998</v>
      </c>
      <c r="H509" s="34">
        <f t="shared" ref="H509" si="133">H475+H479+H489+H494+H501+H508</f>
        <v>27.437000000000001</v>
      </c>
      <c r="I509" s="34">
        <f t="shared" ref="I509" si="134">I475+I479+I489+I494+I501+I508</f>
        <v>164.66499999999999</v>
      </c>
      <c r="J509" s="34">
        <f t="shared" ref="J509" si="135">J475+J479+J489+J494+J501+J508</f>
        <v>1029.72</v>
      </c>
      <c r="K509" s="35"/>
      <c r="L509" s="34">
        <f>SUM(L494,L475,L479)</f>
        <v>76.8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79" t="s">
        <v>29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53</v>
      </c>
      <c r="F511" s="51">
        <v>222</v>
      </c>
      <c r="G511" s="51">
        <v>8.4000000000000005E-2</v>
      </c>
      <c r="H511" s="51">
        <v>1.2E-2</v>
      </c>
      <c r="I511" s="51">
        <v>15.185</v>
      </c>
      <c r="J511" s="51">
        <v>62</v>
      </c>
      <c r="K511" s="52" t="s">
        <v>102</v>
      </c>
      <c r="L511" s="51">
        <v>2.94</v>
      </c>
    </row>
    <row r="512" spans="1:12" ht="14.4" x14ac:dyDescent="0.3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50" t="s">
        <v>50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>
        <v>1.4</v>
      </c>
    </row>
    <row r="514" spans="1:12" ht="14.4" x14ac:dyDescent="0.3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 t="s">
        <v>96</v>
      </c>
      <c r="F516" s="51">
        <v>60</v>
      </c>
      <c r="G516" s="51">
        <v>0.51600000000000001</v>
      </c>
      <c r="H516" s="51">
        <v>2.1320000000000001</v>
      </c>
      <c r="I516" s="51">
        <v>4.45</v>
      </c>
      <c r="J516" s="51">
        <v>50</v>
      </c>
      <c r="K516" s="52" t="s">
        <v>97</v>
      </c>
      <c r="L516" s="51">
        <v>2.73</v>
      </c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23.410000000000004</v>
      </c>
      <c r="H517" s="21">
        <f t="shared" ref="H517" si="136">SUM(H510:H516)</f>
        <v>16.198999999999998</v>
      </c>
      <c r="I517" s="21">
        <f t="shared" ref="I517" si="137">SUM(I510:I516)</f>
        <v>81.135000000000005</v>
      </c>
      <c r="J517" s="21">
        <f t="shared" ref="J517" si="138">SUM(J510:J516)</f>
        <v>582.92000000000007</v>
      </c>
      <c r="K517" s="27"/>
      <c r="L517" s="21">
        <f>SUM(L510:L516)</f>
        <v>65.23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82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4.4" x14ac:dyDescent="0.3">
      <c r="A519" s="25"/>
      <c r="B519" s="16"/>
      <c r="C519" s="11"/>
      <c r="D519" s="7" t="s">
        <v>22</v>
      </c>
      <c r="E519" s="50" t="s">
        <v>49</v>
      </c>
      <c r="F519" s="51">
        <v>210</v>
      </c>
      <c r="G519" s="51">
        <v>0.2</v>
      </c>
      <c r="H519" s="51">
        <v>0</v>
      </c>
      <c r="I519" s="51">
        <v>10.1</v>
      </c>
      <c r="J519" s="51">
        <v>41.1</v>
      </c>
      <c r="K519" s="52" t="s">
        <v>93</v>
      </c>
      <c r="L519" s="51">
        <v>1.36</v>
      </c>
    </row>
    <row r="520" spans="1:12" ht="14.4" x14ac:dyDescent="0.3">
      <c r="A520" s="25"/>
      <c r="B520" s="16"/>
      <c r="C520" s="11"/>
      <c r="D520" s="7" t="s">
        <v>33</v>
      </c>
      <c r="E520" s="63" t="s">
        <v>50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490</v>
      </c>
      <c r="G521" s="21">
        <f t="shared" ref="G521" si="139">SUM(G518:G520)</f>
        <v>6</v>
      </c>
      <c r="H521" s="21">
        <f t="shared" ref="H521" si="140">SUM(H518:H520)</f>
        <v>2.2999999999999998</v>
      </c>
      <c r="I521" s="21">
        <f t="shared" ref="I521" si="141">SUM(I518:I520)</f>
        <v>36.9</v>
      </c>
      <c r="J521" s="21">
        <f t="shared" ref="J521" si="142">SUM(J518:J520)</f>
        <v>198.1</v>
      </c>
      <c r="K521" s="27"/>
      <c r="L521" s="21">
        <f>SUM(L518:L520)</f>
        <v>18.100000000000001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43">SUM(G522:G530)</f>
        <v>0</v>
      </c>
      <c r="H531" s="21">
        <f t="shared" ref="H531" si="144">SUM(H522:H530)</f>
        <v>0</v>
      </c>
      <c r="I531" s="21">
        <f t="shared" ref="I531" si="145">SUM(I522:I530)</f>
        <v>0</v>
      </c>
      <c r="J531" s="21">
        <f t="shared" ref="J531" si="146">SUM(J522:J530)</f>
        <v>0</v>
      </c>
      <c r="K531" s="27"/>
      <c r="L531" s="21">
        <f t="shared" ref="L531" ca="1" si="147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8">SUM(G532:G535)</f>
        <v>0</v>
      </c>
      <c r="H536" s="21">
        <f t="shared" ref="H536" si="149">SUM(H532:H535)</f>
        <v>0</v>
      </c>
      <c r="I536" s="21">
        <f t="shared" ref="I536" si="150">SUM(I532:I535)</f>
        <v>0</v>
      </c>
      <c r="J536" s="21">
        <f t="shared" ref="J536" si="151">SUM(J532:J535)</f>
        <v>0</v>
      </c>
      <c r="K536" s="27"/>
      <c r="L536" s="21">
        <f t="shared" ref="L536" ca="1" si="152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53">SUM(G537:G542)</f>
        <v>0</v>
      </c>
      <c r="H543" s="21">
        <f t="shared" ref="H543" si="154">SUM(H537:H542)</f>
        <v>0</v>
      </c>
      <c r="I543" s="21">
        <f t="shared" ref="I543" si="155">SUM(I537:I542)</f>
        <v>0</v>
      </c>
      <c r="J543" s="21">
        <f t="shared" ref="J543" si="156">SUM(J537:J542)</f>
        <v>0</v>
      </c>
      <c r="K543" s="27"/>
      <c r="L543" s="21">
        <f t="shared" ref="L543" ca="1" si="157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8">SUM(G544:G549)</f>
        <v>0</v>
      </c>
      <c r="H550" s="21">
        <f t="shared" ref="H550" si="159">SUM(H544:H549)</f>
        <v>0</v>
      </c>
      <c r="I550" s="21">
        <f t="shared" ref="I550" si="160">SUM(I544:I549)</f>
        <v>0</v>
      </c>
      <c r="J550" s="21">
        <f t="shared" ref="J550" si="161">SUM(J544:J549)</f>
        <v>0</v>
      </c>
      <c r="K550" s="27"/>
      <c r="L550" s="21">
        <f t="shared" ref="L550" ca="1" si="162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1040</v>
      </c>
      <c r="G551" s="34">
        <f t="shared" ref="G551" si="163">G517+G521+G531+G536+G543+G550</f>
        <v>29.410000000000004</v>
      </c>
      <c r="H551" s="34">
        <f t="shared" ref="H551" si="164">H517+H521+H531+H536+H543+H550</f>
        <v>18.498999999999999</v>
      </c>
      <c r="I551" s="34">
        <f t="shared" ref="I551" si="165">I517+I521+I531+I536+I543+I550</f>
        <v>118.035</v>
      </c>
      <c r="J551" s="34">
        <f t="shared" ref="J551" si="166">J517+J521+J531+J536+J543+J550</f>
        <v>781.0200000000001</v>
      </c>
      <c r="K551" s="35"/>
      <c r="L551" s="34">
        <f>SUM(L517,L521)</f>
        <v>83.330000000000013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7">SUM(G552:G558)</f>
        <v>0</v>
      </c>
      <c r="H559" s="21">
        <f t="shared" ref="H559" si="168">SUM(H552:H558)</f>
        <v>0</v>
      </c>
      <c r="I559" s="21">
        <f t="shared" ref="I559" si="169">SUM(I552:I558)</f>
        <v>0</v>
      </c>
      <c r="J559" s="21">
        <f t="shared" ref="J559" si="170">SUM(J552:J558)</f>
        <v>0</v>
      </c>
      <c r="K559" s="27"/>
      <c r="L559" s="21">
        <f t="shared" ref="L559" si="171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72">SUM(G560:G562)</f>
        <v>0</v>
      </c>
      <c r="H563" s="21">
        <f t="shared" ref="H563" si="173">SUM(H560:H562)</f>
        <v>0</v>
      </c>
      <c r="I563" s="21">
        <f t="shared" ref="I563" si="174">SUM(I560:I562)</f>
        <v>0</v>
      </c>
      <c r="J563" s="21">
        <f t="shared" ref="J563" si="175">SUM(J560:J562)</f>
        <v>0</v>
      </c>
      <c r="K563" s="27"/>
      <c r="L563" s="21">
        <f t="shared" ref="L563" ca="1" si="176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7">SUM(G564:G572)</f>
        <v>0</v>
      </c>
      <c r="H573" s="21">
        <f t="shared" ref="H573" si="178">SUM(H564:H572)</f>
        <v>0</v>
      </c>
      <c r="I573" s="21">
        <f t="shared" ref="I573" si="179">SUM(I564:I572)</f>
        <v>0</v>
      </c>
      <c r="J573" s="21">
        <f t="shared" ref="J573" si="180">SUM(J564:J572)</f>
        <v>0</v>
      </c>
      <c r="K573" s="27"/>
      <c r="L573" s="21">
        <f t="shared" ref="L573" ca="1" si="181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82">SUM(G574:G577)</f>
        <v>0</v>
      </c>
      <c r="H578" s="21">
        <f t="shared" ref="H578" si="183">SUM(H574:H577)</f>
        <v>0</v>
      </c>
      <c r="I578" s="21">
        <f t="shared" ref="I578" si="184">SUM(I574:I577)</f>
        <v>0</v>
      </c>
      <c r="J578" s="21">
        <f t="shared" ref="J578" si="185">SUM(J574:J577)</f>
        <v>0</v>
      </c>
      <c r="K578" s="27"/>
      <c r="L578" s="21">
        <f t="shared" ref="L578" ca="1" si="186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7">SUM(G579:G584)</f>
        <v>0</v>
      </c>
      <c r="H585" s="21">
        <f t="shared" ref="H585" si="188">SUM(H579:H584)</f>
        <v>0</v>
      </c>
      <c r="I585" s="21">
        <f t="shared" ref="I585" si="189">SUM(I579:I584)</f>
        <v>0</v>
      </c>
      <c r="J585" s="21">
        <f t="shared" ref="J585" si="190">SUM(J579:J584)</f>
        <v>0</v>
      </c>
      <c r="K585" s="27"/>
      <c r="L585" s="21">
        <f t="shared" ref="L585" ca="1" si="191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92">SUM(G586:G591)</f>
        <v>0</v>
      </c>
      <c r="H592" s="21">
        <f t="shared" ref="H592" si="193">SUM(H586:H591)</f>
        <v>0</v>
      </c>
      <c r="I592" s="21">
        <f t="shared" ref="I592" si="194">SUM(I586:I591)</f>
        <v>0</v>
      </c>
      <c r="J592" s="21">
        <f t="shared" ref="J592" si="195">SUM(J586:J591)</f>
        <v>0</v>
      </c>
      <c r="K592" s="27"/>
      <c r="L592" s="21">
        <f t="shared" ref="L592" ca="1" si="196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7">G559+G563+G573+G578+G585+G592</f>
        <v>0</v>
      </c>
      <c r="H593" s="40">
        <f t="shared" ref="H593" si="198">H559+H563+H573+H578+H585+H592</f>
        <v>0</v>
      </c>
      <c r="I593" s="40">
        <f t="shared" ref="I593" si="199">I559+I563+I573+I578+I585+I592</f>
        <v>0</v>
      </c>
      <c r="J593" s="40">
        <f t="shared" ref="J593" si="200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26.372166666666669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23.285833333333333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128.37641666666667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847.83083333333332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2025-12-30T06:41:52Z</dcterms:modified>
</cp:coreProperties>
</file>